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65236" windowWidth="1548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<sst xmlns="http://schemas.openxmlformats.org/spreadsheetml/2006/main" count="2511" uniqueCount="435">
  <si>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</si>
  <si>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</si>
  <si>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</si>
  <si>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</si>
  <si>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</si>
  <si>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</si>
  <si>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</si>
  <si>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</si>
  <si>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</si>
  <si>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</si>
  <si>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</si>
  <si>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</si>
  <si>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</si>
  <si>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</si>
  <si>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</si>
  <si>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</si>
  <si>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</si>
  <si>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</si>
  <si>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</si>
  <si>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</si>
  <si>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</si>
  <si>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</si>
  <si>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</si>
  <si>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</si>
  <si>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</si>
  <si>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</si>
  <si>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</si>
  <si>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</si>
  <si>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</si>
  <si>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</si>
  <si>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</si>
  <si>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</si>
  <si>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</si>
  <si>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</si>
  <si>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</si>
  <si>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</si>
  <si>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</si>
  <si>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</si>
  <si>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</si>
  <si>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</si>
  <si>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</si>
  <si>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</si>
  <si>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</si>
  <si>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</si>
  <si>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</si>
  <si>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</si>
  <si>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</si>
  <si>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</si>
  <si>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</si>
  <si>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</si>
  <si>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 xml:space="preserve">  по ОКЕИ</t>
  </si>
  <si>
    <t>Форма по ОКУД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</si>
  <si>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</si>
  <si>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</si>
  <si>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</si>
  <si>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</si>
  <si>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</si>
  <si>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</si>
  <si>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</si>
  <si>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</si>
  <si>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</si>
  <si>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040</t>
  </si>
  <si>
    <t>003</t>
  </si>
  <si>
    <t>920</t>
  </si>
  <si>
    <t>10000000</t>
  </si>
  <si>
    <t>10100000</t>
  </si>
  <si>
    <t>10102000</t>
  </si>
  <si>
    <t>10102030</t>
  </si>
  <si>
    <t>10500000</t>
  </si>
  <si>
    <t>10501011</t>
  </si>
  <si>
    <t>10501012</t>
  </si>
  <si>
    <t>10501021</t>
  </si>
  <si>
    <t>10606023</t>
  </si>
  <si>
    <t>10904000</t>
  </si>
  <si>
    <t>11105000</t>
  </si>
  <si>
    <t>11300000</t>
  </si>
  <si>
    <t>11303000</t>
  </si>
  <si>
    <t>11400000</t>
  </si>
  <si>
    <t>11406000</t>
  </si>
  <si>
    <t>20000000</t>
  </si>
  <si>
    <t>20200000</t>
  </si>
  <si>
    <t>20201000</t>
  </si>
  <si>
    <t>20203000</t>
  </si>
  <si>
    <t>20203015</t>
  </si>
  <si>
    <t>20204012</t>
  </si>
  <si>
    <t>00</t>
  </si>
  <si>
    <t>01</t>
  </si>
  <si>
    <t>10</t>
  </si>
  <si>
    <t>0000</t>
  </si>
  <si>
    <t>110</t>
  </si>
  <si>
    <t>120</t>
  </si>
  <si>
    <t>130</t>
  </si>
  <si>
    <t>430</t>
  </si>
  <si>
    <t>151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</si>
  <si>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</si>
  <si>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</si>
  <si>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</si>
  <si>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</si>
  <si>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Земельный налог, взимаемый по ставке, установленной пп2.п1. ст394 НК РФ ,уплачиваемый в бюджет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</si>
  <si>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</si>
  <si>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</si>
  <si>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возникающим до 1 января 2006 года)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</si>
  <si>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</si>
  <si>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</si>
  <si>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</si>
  <si>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   от    продажи    земельных    участков, государственная  собственность  на   которые   не
разграничена и  которые  расположены  в  границах поселений
</t>
  </si>
  <si>
    <t>БЕЗВОЗМЕЗДНЫЕ ПОСТУПЛЕНИЯ</t>
  </si>
  <si>
    <t>Дотации от других бюджетов бюджетной системы Российской Федерации</t>
  </si>
  <si>
    <t/>
  </si>
  <si>
    <t>0103</t>
  </si>
  <si>
    <t>0104</t>
  </si>
  <si>
    <t>0107</t>
  </si>
  <si>
    <t>0111</t>
  </si>
  <si>
    <t>0113</t>
  </si>
  <si>
    <t>0203</t>
  </si>
  <si>
    <t>0309</t>
  </si>
  <si>
    <t>0412</t>
  </si>
  <si>
    <t>0501</t>
  </si>
  <si>
    <t>0502</t>
  </si>
  <si>
    <t>0503</t>
  </si>
  <si>
    <t>0707</t>
  </si>
  <si>
    <t>0801</t>
  </si>
  <si>
    <t>1003</t>
  </si>
  <si>
    <t>0021200</t>
  </si>
  <si>
    <t>0020400</t>
  </si>
  <si>
    <t>0020800</t>
  </si>
  <si>
    <t>0200002</t>
  </si>
  <si>
    <t>0700500</t>
  </si>
  <si>
    <t>0920300</t>
  </si>
  <si>
    <t>7956700</t>
  </si>
  <si>
    <t>0013600</t>
  </si>
  <si>
    <t>2180100</t>
  </si>
  <si>
    <t>3500300</t>
  </si>
  <si>
    <t>3510500</t>
  </si>
  <si>
    <t>7953100</t>
  </si>
  <si>
    <t>7956500</t>
  </si>
  <si>
    <t>7957400</t>
  </si>
  <si>
    <t>5058500</t>
  </si>
  <si>
    <t>013</t>
  </si>
  <si>
    <t>220</t>
  </si>
  <si>
    <t>226</t>
  </si>
  <si>
    <t>210</t>
  </si>
  <si>
    <t>211</t>
  </si>
  <si>
    <t>213</t>
  </si>
  <si>
    <t>221</t>
  </si>
  <si>
    <t>223</t>
  </si>
  <si>
    <t>225</t>
  </si>
  <si>
    <t>290</t>
  </si>
  <si>
    <t>300</t>
  </si>
  <si>
    <t>310</t>
  </si>
  <si>
    <t>340</t>
  </si>
  <si>
    <t>222</t>
  </si>
  <si>
    <t>251</t>
  </si>
  <si>
    <t>212</t>
  </si>
  <si>
    <t>01050000</t>
  </si>
  <si>
    <t>01050201</t>
  </si>
  <si>
    <t>510</t>
  </si>
  <si>
    <t>600</t>
  </si>
  <si>
    <t>610</t>
  </si>
  <si>
    <t>Изменение остатков средств на счетах по учету средств бюджета</t>
  </si>
  <si>
    <t>Наименование финансового органа</t>
  </si>
  <si>
    <t>Администрация муниципального образования</t>
  </si>
  <si>
    <t>сельского поселения деревня Совьяки</t>
  </si>
  <si>
    <t xml:space="preserve">          по ОКПО</t>
  </si>
  <si>
    <t>СП "Деревня Совьяки"</t>
  </si>
  <si>
    <t>29206832000</t>
  </si>
  <si>
    <t>012</t>
  </si>
  <si>
    <t>7951051</t>
  </si>
  <si>
    <t>7951052</t>
  </si>
  <si>
    <t>7951054</t>
  </si>
  <si>
    <t>7951055</t>
  </si>
  <si>
    <t>6000511</t>
  </si>
  <si>
    <t>8114000</t>
  </si>
  <si>
    <t>068</t>
  </si>
  <si>
    <t>6000525</t>
  </si>
  <si>
    <t>540</t>
  </si>
  <si>
    <t>1101</t>
  </si>
  <si>
    <t>5129700</t>
  </si>
  <si>
    <t>079</t>
  </si>
  <si>
    <t>11406013</t>
  </si>
  <si>
    <t>11105013</t>
  </si>
  <si>
    <t>10904053</t>
  </si>
  <si>
    <t>10102010</t>
  </si>
  <si>
    <t>2000</t>
  </si>
  <si>
    <t>1000</t>
  </si>
  <si>
    <t>3000</t>
  </si>
  <si>
    <t>10501050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</si>
  <si>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</si>
  <si>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</si>
  <si>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11690050</t>
  </si>
  <si>
    <t>140</t>
  </si>
  <si>
    <t>Галенков Н.К.</t>
  </si>
  <si>
    <t xml:space="preserve">                                   </t>
  </si>
  <si>
    <t>Щербий Н.А.</t>
  </si>
  <si>
    <t>11701050</t>
  </si>
  <si>
    <t>180</t>
  </si>
  <si>
    <t>0409</t>
  </si>
  <si>
    <t>5201549</t>
  </si>
  <si>
    <t>10501020</t>
  </si>
  <si>
    <t>10904050</t>
  </si>
  <si>
    <t>11105010</t>
  </si>
  <si>
    <t>Иные межбюджетные трансферты</t>
  </si>
  <si>
    <t>20204000</t>
  </si>
  <si>
    <t>0478</t>
  </si>
  <si>
    <t>Налог, взимаемый с налогоплательщиков, выбравших в качестве объекта налогообложения  доходы уменьшеные на величину расходов(на налоговые периоды истекшие до 01 января 2011 года)</t>
  </si>
  <si>
    <t>10501022</t>
  </si>
  <si>
    <t xml:space="preserve">            Прочие доходы от компенсации затрат  бюджетов поселений</t>
  </si>
  <si>
    <t>11302995</t>
  </si>
  <si>
    <t>2. Расходы бюджета</t>
  </si>
  <si>
    <t>Наименование показателя</t>
  </si>
  <si>
    <t>Код строки</t>
  </si>
  <si>
    <t>Код расхода
по бюджетной классификации</t>
  </si>
  <si>
    <t>#Н/Д</t>
  </si>
  <si>
    <t>Утверждённые бюджетные 
назначения</t>
  </si>
  <si>
    <t>Уточненный лимит БО</t>
  </si>
  <si>
    <t>Неисполненные 
назначения</t>
  </si>
  <si>
    <t>2</t>
  </si>
  <si>
    <t>Расходы бюджета - всего     в том числе: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</si>
  <si>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</si>
  <si>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0000000</t>
  </si>
  <si>
    <t xml:space="preserve">        Депутаты представительного органа муниципального образования</t>
  </si>
  <si>
    <t xml:space="preserve">          Выполнение функций органами местного самоуправления</t>
  </si>
  <si>
    <t xml:space="preserve">              Расходы</t>
  </si>
  <si>
    <t xml:space="preserve">                Оплата работ, услуг</t>
  </si>
  <si>
    <t xml:space="preserve">                  Прочие работы, услуги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</si>
  <si>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</si>
  <si>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Центральный аппарат</t>
  </si>
  <si>
    <t xml:space="preserve">                Оплата труда и начисления на выплаты по оплате труда</t>
  </si>
  <si>
    <t xml:space="preserve">                  Заработная плата</t>
  </si>
  <si>
    <t xml:space="preserve">                  Прочие выплаты</t>
  </si>
  <si>
    <t xml:space="preserve">                  Начисления на выплаты по оплате труда</t>
  </si>
  <si>
    <t xml:space="preserve">                  Коммунальные услуги</t>
  </si>
  <si>
    <t xml:space="preserve">                  Работы, услуги по содержанию имущества</t>
  </si>
  <si>
    <t xml:space="preserve">                Прочие расходы</t>
  </si>
  <si>
    <t xml:space="preserve">              Поступление нефинансовых активов</t>
  </si>
  <si>
    <t xml:space="preserve">                Увеличение стоимости основных средств</t>
  </si>
  <si>
    <t xml:space="preserve">                Увеличение стоимости материальных запасов</t>
  </si>
  <si>
    <t xml:space="preserve">        Глава местной администрации (исполнительно-распорядительного органа ) муниципального образования</t>
  </si>
  <si>
    <t xml:space="preserve">      Обеспечение проведения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</si>
  <si>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</si>
  <si>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      Прочие расходы</t>
  </si>
  <si>
    <t xml:space="preserve">                  Транспортные услуги</t>
  </si>
  <si>
    <t xml:space="preserve">      Резервные фонды</t>
  </si>
  <si>
    <t xml:space="preserve">        Резервные фонды местных администраций</t>
  </si>
  <si>
    <t xml:space="preserve">      Другие общегосударственные вопросы</t>
  </si>
  <si>
    <t xml:space="preserve">        Выполнение других обязательств государства</t>
  </si>
  <si>
    <t xml:space="preserve">            Другие бюджеты</t>
  </si>
  <si>
    <t xml:space="preserve">        Программа "Социальная поддержка населения"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</si>
  <si>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</si>
  <si>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</si>
  <si>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</si>
  <si>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</si>
  <si>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</si>
  <si>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Дорожное хозяйство (дорожные фонды)</t>
  </si>
  <si>
    <t xml:space="preserve">        Программа "Благоустройство"  (содержание дорог)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</si>
  <si>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</si>
  <si>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</si>
  <si>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  Мероприятия в области жилищного хозяйства</t>
  </si>
  <si>
    <t xml:space="preserve">      Коммунальное хозяйство</t>
  </si>
  <si>
    <t xml:space="preserve">        Мероприятия в области коммунального хозяйства</t>
  </si>
  <si>
    <t xml:space="preserve">        Устройство водопровода в деревне Совьяки</t>
  </si>
  <si>
    <t xml:space="preserve">      Благоустройство</t>
  </si>
  <si>
    <t xml:space="preserve">        Остатки прошлых лет</t>
  </si>
  <si>
    <t xml:space="preserve">        Программа "Благоустройство" (содержание мест захоронения)</t>
  </si>
  <si>
    <t xml:space="preserve">        Программа "Благоустройство" (прочие мероприятия)</t>
  </si>
  <si>
    <t xml:space="preserve">      Молодежная политика и оздоровление детей</t>
  </si>
  <si>
    <t xml:space="preserve">      Культура</t>
  </si>
  <si>
    <t xml:space="preserve">          Мероприятия в области социальной политики</t>
  </si>
  <si>
    <t xml:space="preserve">        Дома культуры, другие учреждения культуры</t>
  </si>
  <si>
    <t xml:space="preserve">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</t>
  </si>
  <si>
    <t>250</t>
  </si>
  <si>
    <t xml:space="preserve">          Мероприятия в области здравоохранения, спорта и физической культуры</t>
  </si>
  <si>
    <t>1006</t>
  </si>
  <si>
    <t>9470010</t>
  </si>
  <si>
    <t>Перечисления другим бюджетам бюджетной системы РФ</t>
  </si>
  <si>
    <t>Безвоздмездные перчисления бюджетам</t>
  </si>
  <si>
    <t>Расходы</t>
  </si>
  <si>
    <t>7951017</t>
  </si>
  <si>
    <t>Возврат остатков иных межбюджетных трансфертов за счет средств бюджетовмуниципальых районов на компенсацию дополнительных расходов, возникающих в результате решений, принятых органами власти другого уровня из бюджетов поселеий</t>
  </si>
  <si>
    <t>21905000</t>
  </si>
  <si>
    <t>5478</t>
  </si>
  <si>
    <t>Областные средства</t>
  </si>
  <si>
    <t>Дошкольное образование</t>
  </si>
  <si>
    <t>0701</t>
  </si>
  <si>
    <t>Софинансирование расходов в сфере образования</t>
  </si>
  <si>
    <t>5201526</t>
  </si>
  <si>
    <t>Образование</t>
  </si>
  <si>
    <t>0700</t>
  </si>
  <si>
    <t>5222620</t>
  </si>
  <si>
    <t>006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</si>
  <si>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(ремонт дома культуры)</t>
  </si>
  <si>
    <t>6220115</t>
  </si>
  <si>
    <t xml:space="preserve">Социальня политика </t>
  </si>
  <si>
    <t>1090000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</si>
  <si>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</si>
  <si>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</si>
  <si>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</si>
  <si>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</si>
  <si>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Прочие доходы от компенсации затрат 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</si>
  <si>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</si>
  <si>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</si>
  <si>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</si>
  <si>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</si>
  <si>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</si>
  <si>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</si>
  <si>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</t>
  </si>
  <si>
    <t>11700000</t>
  </si>
  <si>
    <t>11701000</t>
  </si>
  <si>
    <t>Невыясненные поступления</t>
  </si>
  <si>
    <t>Невыясненные поступления, зачисляемые в бюджеты поселений</t>
  </si>
  <si>
    <t>11690000</t>
  </si>
  <si>
    <t>Прочие поступления от денежных взысканий (штрафов) и иных сумм в возмещение ущерба</t>
  </si>
  <si>
    <t>11406010</t>
  </si>
  <si>
    <t>Доходы от продажи земельных участков, государственная собственность на которые не разграничена</t>
  </si>
  <si>
    <t>11302000</t>
  </si>
  <si>
    <t>Доходы от компенсации затрат государства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</si>
  <si>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</si>
  <si>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</si>
  <si>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</si>
  <si>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</si>
  <si>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НАЛОГИ НА ИМУЩЕСТВО</t>
  </si>
  <si>
    <t>10600000</t>
  </si>
  <si>
    <t>11600000</t>
  </si>
  <si>
    <t>ШТРАФЫ, САНКЦИИ, ВОЗМЕЩЕНИЕ УЩЕРБА</t>
  </si>
  <si>
    <t>10606013</t>
  </si>
  <si>
    <t>4000</t>
  </si>
  <si>
    <t>10606020</t>
  </si>
  <si>
    <t>10606010</t>
  </si>
  <si>
    <t>10606000</t>
  </si>
  <si>
    <t>10601030</t>
  </si>
  <si>
    <t>10601000</t>
  </si>
  <si>
    <t>10501010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</si>
  <si>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</si>
  <si>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</si>
  <si>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</si>
  <si>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</si>
  <si>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</si>
  <si>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</si>
  <si>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</si>
  <si>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НАЛОГОВЫЕ И НЕНАЛОГОВЫЕ ДОХОДЫ</t>
  </si>
  <si>
    <t>756</t>
  </si>
  <si>
    <t>11651040</t>
  </si>
  <si>
    <t>02</t>
  </si>
  <si>
    <t>20201001</t>
  </si>
  <si>
    <t>0315</t>
  </si>
  <si>
    <t>Дотации бюджетам Российской Федерации и муниципальных образований</t>
  </si>
  <si>
    <t>Денежные взыскания( штрафы)установленные законом субъектов РФ за несоблюдение правовых актов</t>
  </si>
  <si>
    <t>Земельный налог, взимаемый по ставкам, установленным в соответствии с подпунктом 1 пункта 1 статьи 394 НК Российской Федерации и применяемым к объектам налогообложения, расположенным в границах поселений</t>
  </si>
  <si>
    <t>прочие расходы</t>
  </si>
  <si>
    <t>Программа "Благоустройство населенных пунктов Боровскогорайона Калужской области 2011-2013гг"</t>
  </si>
  <si>
    <t>Прочие выплаты</t>
  </si>
  <si>
    <t>Другие бюджеты</t>
  </si>
  <si>
    <t>Зароботная плата</t>
  </si>
  <si>
    <t>10501000</t>
  </si>
  <si>
    <t>11100000</t>
  </si>
  <si>
    <t>11302990</t>
  </si>
  <si>
    <t>11651000</t>
  </si>
  <si>
    <t>Дотации бюджетам поселений на выравнивание уровня бюджетной обеспеченности</t>
  </si>
  <si>
    <t>Увеличение остатков средств бюджетов</t>
  </si>
  <si>
    <t>Увеличение прочих остатков  средств бюджетов</t>
  </si>
  <si>
    <t>01050200</t>
  </si>
  <si>
    <t>Увеличение прочих остатков  денежных средств бюджетов</t>
  </si>
  <si>
    <t>Уменьшение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</si>
  <si>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</si>
  <si>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</si>
  <si>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прочих остатков денежных средств бюджетов</t>
  </si>
  <si>
    <t>Уменьшение прочих остатков денежных средств бюджетов поселений</t>
  </si>
  <si>
    <t>Прочие межбюджетные трансферты, передаваемые бюджетам поселений на реализациюОЦП"Социальное развитие села до 2013 года" и ФЦП "Социальное развитие села до 2013 года"</t>
  </si>
  <si>
    <t>20204999</t>
  </si>
  <si>
    <t>0269</t>
  </si>
  <si>
    <t>Прочие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за счет средств бюджетов муниципальных районов</t>
  </si>
  <si>
    <t>Прочие межбюджетные трансферты, передаваемые бюджетам поселений на реализацию ОЦП"Социальное развитие села до 2013 года" и ФЦП "Социальное развитие села до 2013 года"</t>
  </si>
  <si>
    <t>Жилищно-коммунальное хозяйство</t>
  </si>
  <si>
    <t>0500</t>
  </si>
  <si>
    <t>000000</t>
  </si>
  <si>
    <t>Иные бюджетные инвестиции</t>
  </si>
  <si>
    <t>1001199</t>
  </si>
  <si>
    <t>499</t>
  </si>
  <si>
    <t>Субсидии бюджетам субъектов РФ и муниципальных образований в рамках федеральной целевой пронраммы"Социальное развитие села до 2013 года"</t>
  </si>
  <si>
    <t>5222600</t>
  </si>
  <si>
    <t>Областная целевая программа "Социальное развитие села до 2013 года"</t>
  </si>
  <si>
    <t>Федеральная целевая программа "Социальное развитие села до 2013 года"</t>
  </si>
  <si>
    <t>"22 "    октября  2013 г.</t>
  </si>
  <si>
    <t xml:space="preserve">                                                на  1 октября, 2013 г.</t>
  </si>
  <si>
    <t>01.10.2013</t>
  </si>
  <si>
    <t>Доходы от компенсации затрат  бюджетов поселений</t>
  </si>
  <si>
    <t>Росстелеком -19574,19;Интернет-23600, Астарта -6000, Вымпелком-30607,12;</t>
  </si>
  <si>
    <t xml:space="preserve">        КСК-56846,87:поставка газа-9612,79: трансп. газа-4150,19.</t>
  </si>
  <si>
    <t xml:space="preserve">                Обслуж.компьютеров-28000, заправка картриджа-3350, ремонт полов -99996-57; ремонт а/м-35637;тех-авар обслуживание-22782,22.</t>
  </si>
  <si>
    <t xml:space="preserve">            Кодекс-103823,28; лицензия3790; пов.квалиф-3000; обслуживание 1С-34000;сертификат-830;ЭЦП-2200, страховка-2327,74;Консультант72398,05;пох.книги-15800;блан.продукция-5000.</t>
  </si>
  <si>
    <t>ИБП-1700;лампа, светильники на кухню</t>
  </si>
  <si>
    <t>кантовары-13827,40;аптечки-4200, бензин-91280; запчасти на компьютеры-7000.</t>
  </si>
  <si>
    <t xml:space="preserve">        Программа "Кадровая политика  муниципального образования МР "Боровский район" на 2011-2013 гг"Доплата главы из района</t>
  </si>
  <si>
    <t>Ремонт ФАП</t>
  </si>
  <si>
    <t>печатные материалы-23310, демонтаж видеонаблюдения-8000.</t>
  </si>
  <si>
    <t>Налог на имущество, налог на экологию, штрафы,пени.</t>
  </si>
  <si>
    <t>устройство мин. Полос вокруг деревень</t>
  </si>
  <si>
    <t>замок навесной на пож бочку, хомут на помпу, нить.</t>
  </si>
  <si>
    <t>Установка дорожных знаков</t>
  </si>
  <si>
    <t>Стальные трубы для водоотведения дорог</t>
  </si>
  <si>
    <t>Разработка проекта ген.плана.</t>
  </si>
  <si>
    <t>Замена эл. Проводки-99982,82, проверка венканалов-3000.</t>
  </si>
  <si>
    <t>Газоснабжение -99989, проектные работы-18000, подготовка техплана-4838,70, врезка пуска газа-11223,24</t>
  </si>
  <si>
    <t>КСК-727197,29;откачка нечистот-8330.</t>
  </si>
  <si>
    <t>ликвидация прорывов-16682,93;электр.обслуживание-21000;ремонт бани д.Совьяки-63355,94;аварийный ремонт вод.сети д.Митяево-99676,02;иемонт водопровода д. Мияево-38169,18; Обслуж. Систем водоснабжения198000; ремонт водопроводной сети д. Митяево-99967,51; з/пл уборщиц бань-</t>
  </si>
  <si>
    <t>услуги БТИ 13429,27, исследование воды в колодце д. Ильино-6509,45;з/пл истопников- 141917,79.</t>
  </si>
  <si>
    <t>Провод, насос, преобразователь-92370., колодец д. Ильино-89055,82;</t>
  </si>
  <si>
    <t>Дрова-23100, моющие средства-5923,85.</t>
  </si>
  <si>
    <t>строительство водопровода д.Совьяки</t>
  </si>
  <si>
    <t>Строительство водопровода д. Совьяки</t>
  </si>
  <si>
    <t>КСК-117158,04, обслуживание ул. освещения-225000</t>
  </si>
  <si>
    <t>Светильники , лампа для ул. освещения</t>
  </si>
  <si>
    <t>Заказ автобуса на 9 мая-2010, на перезахоронение д. Сатино-1800.</t>
  </si>
  <si>
    <t>Шестопалову за перезахоронение</t>
  </si>
  <si>
    <t>Венки, корзины на памятники на 9 мая</t>
  </si>
  <si>
    <t>Обновление памятников на 9 мая(краски, кисти, перчатки,,,)</t>
  </si>
  <si>
    <t>вывоз мусора-214300; мех. Уборка территории-247140; работа по благоустройству-198000.</t>
  </si>
  <si>
    <t>санитарная вырубка деревьев-14014,80;отлов бродячих собак-25500;уборка поврежденных деревьев-15362,16;укрепление переездов черезр. Истьма д. Аграфенино-27202,38.</t>
  </si>
  <si>
    <t>Бункеры - 2шт</t>
  </si>
  <si>
    <t>дизтопливо--17400;песоок,ПГС-40500; знаки -2242,</t>
  </si>
  <si>
    <t>Бункеры- 2шт, контейнеры мусорные -2 шт.</t>
  </si>
  <si>
    <t>Подарки на праздники-50000, на 90 лет-3000; выпускной в садике-4785,</t>
  </si>
  <si>
    <t>Интернет</t>
  </si>
  <si>
    <t>Заказ автобуса(фестиваль Бокова)-15600;Районный фестиваль-6600, командировки-445,20.</t>
  </si>
  <si>
    <t>Ремонт крыльца ДК д. Митяево</t>
  </si>
  <si>
    <t>Астрал-2000. смарт бюджет-5000; касперский-1200;услуги по 1С-2500,нотариальные расходы-550, найм жилья-400.</t>
  </si>
  <si>
    <t>Штрафы, пени, налог на экологию, налог на имущество</t>
  </si>
  <si>
    <t>Мебель для ДК д. Митяево-43542, радиомодуль(интернет)-1100; косилка 9925,</t>
  </si>
  <si>
    <t>канцтовары-4481, хозтовары-3770,банер "Бокова"-6500, дискеты, привод-1300.</t>
  </si>
  <si>
    <t>КСК-13886,95;поставка газа-38707,09; транспортировка газа-9191,98(за 2012 год-611,35)</t>
  </si>
  <si>
    <t>обслуживание пож.сигнализации-43200;электр.обслуж зданий-18000, обслуж газовых котлов-12000, тех.обслуж. Газапровода-4548,84(2162,10-2012 год)</t>
  </si>
  <si>
    <t>стремякка</t>
  </si>
  <si>
    <t>акриловая краска д/деревьев</t>
  </si>
  <si>
    <t>материальная помощь на 9 мая</t>
  </si>
  <si>
    <t>Перечислено в ОСЗН на коммунальные услуги культурникам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</si>
</sst>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49" fontId="4" fillId="0" borderId="33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right" vertical="top" shrinkToFit="1"/>
    </xf>
    <xf numFmtId="0" fontId="9" fillId="33" borderId="34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49" fontId="9" fillId="33" borderId="34" xfId="0" applyNumberFormat="1" applyFont="1" applyFill="1" applyBorder="1" applyAlignment="1">
      <alignment horizontal="center" vertical="center" shrinkToFit="1"/>
    </xf>
    <xf numFmtId="49" fontId="11" fillId="33" borderId="34" xfId="0" applyNumberFormat="1" applyFont="1" applyFill="1" applyBorder="1" applyAlignment="1">
      <alignment horizontal="center" vertical="top" shrinkToFit="1"/>
    </xf>
    <xf numFmtId="4" fontId="11" fillId="35" borderId="34" xfId="0" applyNumberFormat="1" applyFont="1" applyFill="1" applyBorder="1" applyAlignment="1">
      <alignment horizontal="right" vertical="top" shrinkToFit="1"/>
    </xf>
    <xf numFmtId="10" fontId="11" fillId="35" borderId="34" xfId="0" applyNumberFormat="1" applyFont="1" applyFill="1" applyBorder="1" applyAlignment="1">
      <alignment horizontal="right" vertical="top" shrinkToFit="1"/>
    </xf>
    <xf numFmtId="0" fontId="9" fillId="33" borderId="34" xfId="0" applyFont="1" applyFill="1" applyBorder="1" applyAlignment="1">
      <alignment vertical="top" wrapText="1"/>
    </xf>
    <xf numFmtId="49" fontId="9" fillId="33" borderId="34" xfId="0" applyNumberFormat="1" applyFont="1" applyFill="1" applyBorder="1" applyAlignment="1">
      <alignment horizontal="center" vertical="top" shrinkToFit="1"/>
    </xf>
    <xf numFmtId="0" fontId="9" fillId="33" borderId="34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4" fontId="9" fillId="33" borderId="34" xfId="0" applyNumberFormat="1" applyFont="1" applyFill="1" applyBorder="1" applyAlignment="1">
      <alignment horizontal="right" vertical="top" shrinkToFit="1"/>
    </xf>
    <xf numFmtId="0" fontId="11" fillId="33" borderId="34" xfId="0" applyFont="1" applyFill="1" applyBorder="1" applyAlignment="1">
      <alignment vertical="top" wrapText="1"/>
    </xf>
    <xf numFmtId="49" fontId="11" fillId="33" borderId="34" xfId="0" applyNumberFormat="1" applyFont="1" applyFill="1" applyBorder="1" applyAlignment="1">
      <alignment horizontal="center" vertical="center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4" fontId="4" fillId="0" borderId="24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right" vertical="top"/>
    </xf>
    <xf numFmtId="4" fontId="11" fillId="0" borderId="34" xfId="0" applyNumberFormat="1" applyFont="1" applyBorder="1" applyAlignment="1">
      <alignment horizontal="right" vertical="top"/>
    </xf>
    <xf numFmtId="0" fontId="9" fillId="0" borderId="34" xfId="0" applyFont="1" applyBorder="1" applyAlignment="1">
      <alignment horizontal="center" vertical="top"/>
    </xf>
    <xf numFmtId="4" fontId="12" fillId="0" borderId="34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4" fontId="13" fillId="0" borderId="34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top" shrinkToFit="1"/>
    </xf>
    <xf numFmtId="49" fontId="9" fillId="33" borderId="29" xfId="0" applyNumberFormat="1" applyFont="1" applyFill="1" applyBorder="1" applyAlignment="1">
      <alignment horizontal="center" vertical="top" shrinkToFit="1"/>
    </xf>
    <xf numFmtId="49" fontId="9" fillId="33" borderId="10" xfId="0" applyNumberFormat="1" applyFont="1" applyFill="1" applyBorder="1" applyAlignment="1">
      <alignment horizontal="center" vertical="top" shrinkToFit="1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0" fillId="33" borderId="14" xfId="0" applyFill="1" applyBorder="1" applyAlignment="1">
      <alignment horizontal="right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showGridLines="0" tabSelected="1" zoomScalePageLayoutView="0" workbookViewId="0" topLeftCell="A1">
      <selection activeCell="K4" sqref="K4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3.25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28" t="s">
        <v>38</v>
      </c>
      <c r="B1" s="28"/>
      <c r="C1" s="28"/>
      <c r="D1" s="12"/>
      <c r="E1" s="12"/>
      <c r="F1" s="12"/>
      <c r="G1" s="12"/>
      <c r="H1" s="12"/>
      <c r="I1" s="12"/>
      <c r="J1" s="12"/>
      <c r="K1" s="25" t="s">
        <v>4</v>
      </c>
    </row>
    <row r="2" spans="3:11" ht="13.5" customHeight="1">
      <c r="C2" s="11"/>
      <c r="J2" s="54" t="s">
        <v>51</v>
      </c>
      <c r="K2" s="33" t="s">
        <v>27</v>
      </c>
    </row>
    <row r="3" spans="1:11" ht="12.75" customHeight="1">
      <c r="A3" s="61" t="s">
        <v>383</v>
      </c>
      <c r="B3" s="13"/>
      <c r="C3" s="13"/>
      <c r="D3" s="13"/>
      <c r="E3" s="13"/>
      <c r="F3" s="13"/>
      <c r="G3" s="13"/>
      <c r="H3" s="13"/>
      <c r="I3" s="13"/>
      <c r="J3" s="53" t="s">
        <v>30</v>
      </c>
      <c r="K3" s="19" t="s">
        <v>384</v>
      </c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0"/>
      <c r="J4" s="52"/>
      <c r="K4" s="55"/>
    </row>
    <row r="5" spans="1:11" ht="13.5" customHeight="1">
      <c r="A5" s="11" t="s">
        <v>160</v>
      </c>
      <c r="B5" s="11"/>
      <c r="C5" s="11"/>
      <c r="D5" s="11"/>
      <c r="E5" s="97" t="s">
        <v>161</v>
      </c>
      <c r="F5" s="97"/>
      <c r="G5" s="97"/>
      <c r="H5" s="97"/>
      <c r="I5" s="97"/>
      <c r="J5" s="98"/>
      <c r="K5" s="62"/>
    </row>
    <row r="6" spans="1:11" ht="15.75" customHeight="1">
      <c r="A6" s="11"/>
      <c r="B6" s="11"/>
      <c r="C6" s="11"/>
      <c r="D6" s="11"/>
      <c r="E6" s="63" t="s">
        <v>162</v>
      </c>
      <c r="F6" s="63"/>
      <c r="G6" s="63"/>
      <c r="H6" s="63"/>
      <c r="I6" s="63"/>
      <c r="J6" s="10" t="s">
        <v>163</v>
      </c>
      <c r="K6" s="19"/>
    </row>
    <row r="7" spans="1:11" ht="13.5" customHeight="1">
      <c r="A7" s="11" t="s">
        <v>46</v>
      </c>
      <c r="B7" s="11"/>
      <c r="C7" s="11"/>
      <c r="D7" s="11"/>
      <c r="E7" s="11"/>
      <c r="F7" s="97" t="s">
        <v>164</v>
      </c>
      <c r="G7" s="97"/>
      <c r="H7" s="97"/>
      <c r="I7" s="97"/>
      <c r="J7" s="10" t="s">
        <v>29</v>
      </c>
      <c r="K7" s="19" t="s">
        <v>165</v>
      </c>
    </row>
    <row r="8" spans="1:11" ht="13.5" customHeight="1" thickBot="1">
      <c r="A8" s="11" t="s">
        <v>1</v>
      </c>
      <c r="B8" s="11"/>
      <c r="C8" s="11"/>
      <c r="D8" s="11"/>
      <c r="E8" s="11"/>
      <c r="F8" s="11"/>
      <c r="G8" s="11"/>
      <c r="H8" s="11"/>
      <c r="I8" s="10"/>
      <c r="J8" s="52" t="s">
        <v>50</v>
      </c>
      <c r="K8" s="20" t="s">
        <v>0</v>
      </c>
    </row>
    <row r="9" spans="3:11" ht="13.5" customHeight="1">
      <c r="C9" s="27"/>
      <c r="D9" s="27" t="s">
        <v>42</v>
      </c>
      <c r="E9" s="27"/>
      <c r="F9" s="27"/>
      <c r="G9" s="27"/>
      <c r="H9" s="27"/>
      <c r="I9" s="10"/>
      <c r="J9" s="10"/>
      <c r="K9" s="22"/>
    </row>
    <row r="10" spans="1:11" ht="5.25" customHeight="1">
      <c r="A10" s="26"/>
      <c r="B10" s="26"/>
      <c r="C10" s="26"/>
      <c r="D10" s="14"/>
      <c r="E10" s="14"/>
      <c r="F10" s="14"/>
      <c r="G10" s="14"/>
      <c r="H10" s="14"/>
      <c r="I10" s="15"/>
      <c r="J10" s="15"/>
      <c r="K10" s="16"/>
    </row>
    <row r="11" spans="1:11" ht="13.5" customHeight="1">
      <c r="A11" s="64"/>
      <c r="B11" s="65"/>
      <c r="C11" s="56" t="s">
        <v>9</v>
      </c>
      <c r="D11" s="99" t="s">
        <v>49</v>
      </c>
      <c r="E11" s="100"/>
      <c r="F11" s="100"/>
      <c r="G11" s="100"/>
      <c r="H11" s="101"/>
      <c r="I11" s="66" t="s">
        <v>44</v>
      </c>
      <c r="J11" s="36"/>
      <c r="K11" s="56" t="s">
        <v>28</v>
      </c>
    </row>
    <row r="12" spans="1:11" ht="9.75" customHeight="1">
      <c r="A12" s="24" t="s">
        <v>5</v>
      </c>
      <c r="B12" s="8"/>
      <c r="C12" s="8" t="s">
        <v>10</v>
      </c>
      <c r="D12" s="102"/>
      <c r="E12" s="103"/>
      <c r="F12" s="103"/>
      <c r="G12" s="103"/>
      <c r="H12" s="104"/>
      <c r="I12" s="6" t="s">
        <v>45</v>
      </c>
      <c r="J12" s="6" t="s">
        <v>32</v>
      </c>
      <c r="K12" s="6" t="s">
        <v>3</v>
      </c>
    </row>
    <row r="13" spans="1:11" ht="9.75" customHeight="1">
      <c r="A13" s="67"/>
      <c r="B13" s="68"/>
      <c r="C13" s="57" t="s">
        <v>11</v>
      </c>
      <c r="D13" s="105"/>
      <c r="E13" s="106"/>
      <c r="F13" s="106"/>
      <c r="G13" s="106"/>
      <c r="H13" s="107"/>
      <c r="I13" s="69" t="s">
        <v>3</v>
      </c>
      <c r="J13" s="69"/>
      <c r="K13" s="69"/>
    </row>
    <row r="14" spans="1:11" ht="9.75" customHeight="1" thickBot="1">
      <c r="A14" s="4">
        <v>1</v>
      </c>
      <c r="B14" s="37"/>
      <c r="C14" s="9">
        <v>2</v>
      </c>
      <c r="D14" s="108">
        <v>3</v>
      </c>
      <c r="E14" s="109"/>
      <c r="F14" s="109"/>
      <c r="G14" s="109"/>
      <c r="H14" s="110"/>
      <c r="I14" s="5" t="s">
        <v>2</v>
      </c>
      <c r="J14" s="5" t="s">
        <v>36</v>
      </c>
      <c r="K14" s="18" t="s">
        <v>37</v>
      </c>
    </row>
    <row r="15" spans="1:11" ht="12.75">
      <c r="A15" s="41" t="s">
        <v>41</v>
      </c>
      <c r="B15" s="30"/>
      <c r="C15" s="42" t="s">
        <v>47</v>
      </c>
      <c r="D15" s="111" t="s">
        <v>43</v>
      </c>
      <c r="E15" s="112"/>
      <c r="F15" s="112"/>
      <c r="G15" s="112"/>
      <c r="H15" s="113"/>
      <c r="I15" s="38">
        <v>31844688</v>
      </c>
      <c r="J15" s="39">
        <f>J17+J131</f>
        <v>10920329.59</v>
      </c>
      <c r="K15" s="40">
        <f>I15-J15</f>
        <v>20924358.41</v>
      </c>
    </row>
    <row r="16" spans="1:11" ht="12.75">
      <c r="A16" s="44" t="s">
        <v>6</v>
      </c>
      <c r="B16" s="30">
        <v>1</v>
      </c>
      <c r="C16" s="46"/>
      <c r="D16" s="47"/>
      <c r="E16" s="48"/>
      <c r="F16" s="48"/>
      <c r="G16" s="48"/>
      <c r="H16" s="45"/>
      <c r="I16" s="58">
        <v>14235847.08</v>
      </c>
      <c r="J16" s="59" t="b">
        <f>J17+J15=J15</f>
        <v>0</v>
      </c>
      <c r="K16" s="60">
        <f>IF(ISNUMBER(I16),I16,0)-IF(ISNUMBER(J16),J16,0)</f>
        <v>14235847.08</v>
      </c>
    </row>
    <row r="17" spans="1:11" ht="33.75">
      <c r="A17" s="44" t="s">
        <v>339</v>
      </c>
      <c r="B17" s="30">
        <v>1</v>
      </c>
      <c r="C17" s="46"/>
      <c r="D17" s="47" t="s">
        <v>59</v>
      </c>
      <c r="E17" s="48" t="s">
        <v>64</v>
      </c>
      <c r="F17" s="48" t="s">
        <v>85</v>
      </c>
      <c r="G17" s="48" t="s">
        <v>88</v>
      </c>
      <c r="H17" s="45" t="s">
        <v>59</v>
      </c>
      <c r="I17" s="38">
        <v>8771100</v>
      </c>
      <c r="J17" s="39">
        <f>J18+J34+J74+J94+J101+J112+J117</f>
        <v>7200653.89</v>
      </c>
      <c r="K17" s="40">
        <f>I17-J17</f>
        <v>1570446.1100000003</v>
      </c>
    </row>
    <row r="18" spans="1:11" ht="22.5">
      <c r="A18" s="44" t="s">
        <v>94</v>
      </c>
      <c r="B18" s="30">
        <v>1</v>
      </c>
      <c r="C18" s="46"/>
      <c r="D18" s="47" t="s">
        <v>59</v>
      </c>
      <c r="E18" s="48" t="s">
        <v>65</v>
      </c>
      <c r="F18" s="48" t="s">
        <v>85</v>
      </c>
      <c r="G18" s="48" t="s">
        <v>88</v>
      </c>
      <c r="H18" s="45" t="s">
        <v>59</v>
      </c>
      <c r="I18" s="38">
        <v>900000</v>
      </c>
      <c r="J18" s="39">
        <f>J19</f>
        <v>796150.3300000001</v>
      </c>
      <c r="K18" s="40">
        <f>I18-J18</f>
        <v>103849.66999999993</v>
      </c>
    </row>
    <row r="19" spans="1:11" ht="22.5">
      <c r="A19" s="44" t="s">
        <v>95</v>
      </c>
      <c r="B19" s="30">
        <v>1</v>
      </c>
      <c r="C19" s="46"/>
      <c r="D19" s="47" t="s">
        <v>60</v>
      </c>
      <c r="E19" s="48" t="s">
        <v>66</v>
      </c>
      <c r="F19" s="48" t="s">
        <v>86</v>
      </c>
      <c r="G19" s="48" t="s">
        <v>88</v>
      </c>
      <c r="H19" s="45" t="s">
        <v>89</v>
      </c>
      <c r="I19" s="38">
        <v>900000</v>
      </c>
      <c r="J19" s="39">
        <f>J20+J25+J29</f>
        <v>796150.3300000001</v>
      </c>
      <c r="K19" s="40">
        <f>I19-J19</f>
        <v>103849.66999999993</v>
      </c>
    </row>
    <row r="20" spans="1:11" ht="72.75" customHeight="1">
      <c r="A20" s="44" t="s">
        <v>316</v>
      </c>
      <c r="B20" s="30">
        <v>1</v>
      </c>
      <c r="C20" s="46"/>
      <c r="D20" s="47" t="s">
        <v>60</v>
      </c>
      <c r="E20" s="48" t="s">
        <v>182</v>
      </c>
      <c r="F20" s="48" t="s">
        <v>86</v>
      </c>
      <c r="G20" s="48" t="s">
        <v>88</v>
      </c>
      <c r="H20" s="45" t="s">
        <v>89</v>
      </c>
      <c r="I20" s="38">
        <v>900000</v>
      </c>
      <c r="J20" s="39">
        <f>J21+J22+J23</f>
        <v>795048.3300000001</v>
      </c>
      <c r="K20" s="40">
        <f>I20-J20</f>
        <v>104951.66999999993</v>
      </c>
    </row>
    <row r="21" spans="1:11" ht="103.5" customHeight="1">
      <c r="A21" s="44" t="s">
        <v>316</v>
      </c>
      <c r="B21" s="30">
        <v>1</v>
      </c>
      <c r="C21" s="46"/>
      <c r="D21" s="47" t="s">
        <v>60</v>
      </c>
      <c r="E21" s="48" t="s">
        <v>182</v>
      </c>
      <c r="F21" s="48" t="s">
        <v>86</v>
      </c>
      <c r="G21" s="48" t="s">
        <v>184</v>
      </c>
      <c r="H21" s="45" t="s">
        <v>89</v>
      </c>
      <c r="I21" s="38">
        <v>0</v>
      </c>
      <c r="J21" s="39">
        <v>793525.55</v>
      </c>
      <c r="K21" s="40">
        <v>0</v>
      </c>
    </row>
    <row r="22" spans="1:11" ht="36.75" customHeight="1">
      <c r="A22" s="44" t="s">
        <v>316</v>
      </c>
      <c r="B22" s="30">
        <v>1</v>
      </c>
      <c r="C22" s="46"/>
      <c r="D22" s="47" t="s">
        <v>60</v>
      </c>
      <c r="E22" s="48" t="s">
        <v>182</v>
      </c>
      <c r="F22" s="48" t="s">
        <v>86</v>
      </c>
      <c r="G22" s="48" t="s">
        <v>183</v>
      </c>
      <c r="H22" s="45" t="s">
        <v>89</v>
      </c>
      <c r="I22" s="38">
        <v>0</v>
      </c>
      <c r="J22" s="39">
        <v>1005.48</v>
      </c>
      <c r="K22" s="40">
        <v>0</v>
      </c>
    </row>
    <row r="23" spans="1:11" ht="70.5" customHeight="1">
      <c r="A23" s="44" t="s">
        <v>316</v>
      </c>
      <c r="B23" s="30">
        <v>1</v>
      </c>
      <c r="C23" s="46"/>
      <c r="D23" s="47" t="s">
        <v>60</v>
      </c>
      <c r="E23" s="48" t="s">
        <v>182</v>
      </c>
      <c r="F23" s="48" t="s">
        <v>86</v>
      </c>
      <c r="G23" s="48" t="s">
        <v>185</v>
      </c>
      <c r="H23" s="45" t="s">
        <v>89</v>
      </c>
      <c r="I23" s="38">
        <v>0</v>
      </c>
      <c r="J23" s="39">
        <v>517.3</v>
      </c>
      <c r="K23" s="40">
        <v>0</v>
      </c>
    </row>
    <row r="24" spans="1:11" ht="0.75" customHeight="1">
      <c r="A24" s="44" t="s">
        <v>187</v>
      </c>
      <c r="B24" s="30"/>
      <c r="C24" s="46"/>
      <c r="D24" s="47" t="s">
        <v>60</v>
      </c>
      <c r="E24" s="48" t="s">
        <v>188</v>
      </c>
      <c r="F24" s="48" t="s">
        <v>85</v>
      </c>
      <c r="G24" s="48" t="s">
        <v>88</v>
      </c>
      <c r="H24" s="45" t="s">
        <v>89</v>
      </c>
      <c r="I24" s="38">
        <v>0</v>
      </c>
      <c r="J24" s="39">
        <v>100</v>
      </c>
      <c r="K24" s="40">
        <v>0</v>
      </c>
    </row>
    <row r="25" spans="1:11" ht="40.5" customHeight="1">
      <c r="A25" s="44" t="s">
        <v>187</v>
      </c>
      <c r="B25" s="30"/>
      <c r="C25" s="46"/>
      <c r="D25" s="47" t="s">
        <v>60</v>
      </c>
      <c r="E25" s="48" t="s">
        <v>188</v>
      </c>
      <c r="F25" s="48" t="s">
        <v>86</v>
      </c>
      <c r="G25" s="48" t="s">
        <v>88</v>
      </c>
      <c r="H25" s="45" t="s">
        <v>89</v>
      </c>
      <c r="I25" s="38">
        <v>0</v>
      </c>
      <c r="J25" s="39">
        <v>100</v>
      </c>
      <c r="K25" s="40">
        <v>0</v>
      </c>
    </row>
    <row r="26" spans="1:11" ht="66" customHeight="1">
      <c r="A26" s="44" t="s">
        <v>187</v>
      </c>
      <c r="B26" s="30"/>
      <c r="C26" s="46"/>
      <c r="D26" s="47" t="s">
        <v>60</v>
      </c>
      <c r="E26" s="48" t="s">
        <v>188</v>
      </c>
      <c r="F26" s="48" t="s">
        <v>86</v>
      </c>
      <c r="G26" s="48" t="s">
        <v>185</v>
      </c>
      <c r="H26" s="45" t="s">
        <v>89</v>
      </c>
      <c r="I26" s="38">
        <v>0</v>
      </c>
      <c r="J26" s="39">
        <v>100</v>
      </c>
      <c r="K26" s="40">
        <v>0</v>
      </c>
    </row>
    <row r="27" spans="1:11" ht="28.5" customHeight="1" hidden="1">
      <c r="A27" s="44"/>
      <c r="B27" s="30"/>
      <c r="C27" s="46"/>
      <c r="D27" s="47"/>
      <c r="E27" s="48"/>
      <c r="F27" s="48"/>
      <c r="G27" s="48"/>
      <c r="H27" s="45"/>
      <c r="I27" s="38"/>
      <c r="J27" s="39"/>
      <c r="K27" s="40"/>
    </row>
    <row r="28" spans="1:11" ht="56.25" customHeight="1" hidden="1">
      <c r="A28" s="44"/>
      <c r="B28" s="30"/>
      <c r="C28" s="46"/>
      <c r="D28" s="47"/>
      <c r="E28" s="48"/>
      <c r="F28" s="48"/>
      <c r="G28" s="48"/>
      <c r="H28" s="45"/>
      <c r="I28" s="38"/>
      <c r="J28" s="39"/>
      <c r="K28" s="40"/>
    </row>
    <row r="29" spans="1:11" ht="54.75" customHeight="1">
      <c r="A29" s="44" t="s">
        <v>317</v>
      </c>
      <c r="B29" s="30">
        <v>1</v>
      </c>
      <c r="C29" s="46"/>
      <c r="D29" s="47" t="s">
        <v>60</v>
      </c>
      <c r="E29" s="48" t="s">
        <v>67</v>
      </c>
      <c r="F29" s="48" t="s">
        <v>86</v>
      </c>
      <c r="G29" s="48" t="s">
        <v>88</v>
      </c>
      <c r="H29" s="45" t="s">
        <v>89</v>
      </c>
      <c r="I29" s="38">
        <v>0</v>
      </c>
      <c r="J29" s="39">
        <f>J30+J31</f>
        <v>1002</v>
      </c>
      <c r="K29" s="40">
        <v>0</v>
      </c>
    </row>
    <row r="30" spans="1:11" ht="55.5" customHeight="1">
      <c r="A30" s="44" t="s">
        <v>317</v>
      </c>
      <c r="B30" s="30">
        <v>1</v>
      </c>
      <c r="C30" s="46"/>
      <c r="D30" s="47" t="s">
        <v>60</v>
      </c>
      <c r="E30" s="48" t="s">
        <v>67</v>
      </c>
      <c r="F30" s="48" t="s">
        <v>86</v>
      </c>
      <c r="G30" s="48" t="s">
        <v>184</v>
      </c>
      <c r="H30" s="45" t="s">
        <v>89</v>
      </c>
      <c r="I30" s="38">
        <v>0</v>
      </c>
      <c r="J30" s="39">
        <v>702</v>
      </c>
      <c r="K30" s="40">
        <v>0</v>
      </c>
    </row>
    <row r="31" spans="1:11" ht="53.25" customHeight="1">
      <c r="A31" s="44" t="s">
        <v>317</v>
      </c>
      <c r="B31" s="30">
        <v>1</v>
      </c>
      <c r="C31" s="46"/>
      <c r="D31" s="47" t="s">
        <v>60</v>
      </c>
      <c r="E31" s="48" t="s">
        <v>67</v>
      </c>
      <c r="F31" s="48" t="s">
        <v>86</v>
      </c>
      <c r="G31" s="48" t="s">
        <v>185</v>
      </c>
      <c r="H31" s="45" t="s">
        <v>89</v>
      </c>
      <c r="I31" s="38">
        <v>0</v>
      </c>
      <c r="J31" s="39">
        <v>300</v>
      </c>
      <c r="K31" s="40">
        <v>0</v>
      </c>
    </row>
    <row r="32" spans="1:11" ht="61.5" customHeight="1" hidden="1">
      <c r="A32" s="44"/>
      <c r="B32" s="30"/>
      <c r="C32" s="46"/>
      <c r="D32" s="47"/>
      <c r="E32" s="48"/>
      <c r="F32" s="48"/>
      <c r="G32" s="48"/>
      <c r="H32" s="45"/>
      <c r="I32" s="38"/>
      <c r="J32" s="39"/>
      <c r="K32" s="40"/>
    </row>
    <row r="33" spans="1:11" ht="42" customHeight="1" hidden="1">
      <c r="A33" s="44"/>
      <c r="B33" s="30"/>
      <c r="C33" s="46"/>
      <c r="D33" s="47"/>
      <c r="E33" s="48"/>
      <c r="F33" s="48"/>
      <c r="G33" s="48"/>
      <c r="H33" s="45"/>
      <c r="I33" s="38"/>
      <c r="J33" s="39"/>
      <c r="K33" s="40"/>
    </row>
    <row r="34" spans="1:11" ht="27.75" customHeight="1">
      <c r="A34" s="44" t="s">
        <v>96</v>
      </c>
      <c r="B34" s="30">
        <v>1</v>
      </c>
      <c r="C34" s="46"/>
      <c r="D34" s="47" t="s">
        <v>59</v>
      </c>
      <c r="E34" s="48" t="s">
        <v>68</v>
      </c>
      <c r="F34" s="48" t="s">
        <v>85</v>
      </c>
      <c r="G34" s="48" t="s">
        <v>88</v>
      </c>
      <c r="H34" s="45" t="s">
        <v>59</v>
      </c>
      <c r="I34" s="38">
        <v>1890000</v>
      </c>
      <c r="J34" s="39">
        <f>J35</f>
        <v>673331.9</v>
      </c>
      <c r="K34" s="40">
        <f>I34-J34</f>
        <v>1216668.1</v>
      </c>
    </row>
    <row r="35" spans="1:11" ht="45" customHeight="1">
      <c r="A35" s="44" t="s">
        <v>97</v>
      </c>
      <c r="B35" s="30"/>
      <c r="C35" s="46"/>
      <c r="D35" s="47" t="s">
        <v>60</v>
      </c>
      <c r="E35" s="48" t="s">
        <v>353</v>
      </c>
      <c r="F35" s="48" t="s">
        <v>85</v>
      </c>
      <c r="G35" s="48" t="s">
        <v>88</v>
      </c>
      <c r="H35" s="45" t="s">
        <v>89</v>
      </c>
      <c r="I35" s="38">
        <v>1890000</v>
      </c>
      <c r="J35" s="39">
        <f>J36+J56+J71</f>
        <v>673331.9</v>
      </c>
      <c r="K35" s="40">
        <v>1223158.1</v>
      </c>
    </row>
    <row r="36" spans="1:11" ht="54.75" customHeight="1">
      <c r="A36" s="44" t="s">
        <v>97</v>
      </c>
      <c r="B36" s="30">
        <v>1</v>
      </c>
      <c r="C36" s="46"/>
      <c r="D36" s="47" t="s">
        <v>60</v>
      </c>
      <c r="E36" s="48" t="s">
        <v>331</v>
      </c>
      <c r="F36" s="48" t="s">
        <v>86</v>
      </c>
      <c r="G36" s="48" t="s">
        <v>88</v>
      </c>
      <c r="H36" s="45" t="s">
        <v>59</v>
      </c>
      <c r="I36" s="38">
        <v>1890000</v>
      </c>
      <c r="J36" s="39">
        <v>392476.34</v>
      </c>
      <c r="K36" s="40">
        <f>I36-J36</f>
        <v>1497523.66</v>
      </c>
    </row>
    <row r="37" spans="1:11" ht="56.25" customHeight="1">
      <c r="A37" s="44" t="s">
        <v>97</v>
      </c>
      <c r="B37" s="30">
        <v>1</v>
      </c>
      <c r="C37" s="46"/>
      <c r="D37" s="47" t="s">
        <v>60</v>
      </c>
      <c r="E37" s="48" t="s">
        <v>69</v>
      </c>
      <c r="F37" s="48" t="s">
        <v>86</v>
      </c>
      <c r="G37" s="48" t="s">
        <v>88</v>
      </c>
      <c r="H37" s="45" t="s">
        <v>89</v>
      </c>
      <c r="I37" s="38">
        <v>1890000</v>
      </c>
      <c r="J37" s="39">
        <f>J38+J55</f>
        <v>392476.33999999997</v>
      </c>
      <c r="K37" s="40">
        <f>I37-J37</f>
        <v>1497523.6600000001</v>
      </c>
    </row>
    <row r="38" spans="1:11" ht="60" customHeight="1">
      <c r="A38" s="44" t="s">
        <v>97</v>
      </c>
      <c r="B38" s="30">
        <v>1</v>
      </c>
      <c r="C38" s="46"/>
      <c r="D38" s="47" t="s">
        <v>60</v>
      </c>
      <c r="E38" s="48" t="s">
        <v>69</v>
      </c>
      <c r="F38" s="48" t="s">
        <v>86</v>
      </c>
      <c r="G38" s="48" t="s">
        <v>184</v>
      </c>
      <c r="H38" s="45" t="s">
        <v>89</v>
      </c>
      <c r="I38" s="38">
        <v>1890000</v>
      </c>
      <c r="J38" s="39">
        <v>375807.85</v>
      </c>
      <c r="K38" s="40">
        <f>IF(ISNUMBER(I38),I38,0)-IF(ISNUMBER(J38),J38,0)</f>
        <v>1514192.15</v>
      </c>
    </row>
    <row r="39" spans="1:11" ht="77.25" customHeight="1" hidden="1">
      <c r="A39" s="44" t="s">
        <v>97</v>
      </c>
      <c r="B39" s="30">
        <v>1</v>
      </c>
      <c r="C39" s="46"/>
      <c r="D39" s="47" t="s">
        <v>60</v>
      </c>
      <c r="E39" s="48" t="s">
        <v>69</v>
      </c>
      <c r="F39" s="48" t="s">
        <v>86</v>
      </c>
      <c r="G39" s="48" t="s">
        <v>183</v>
      </c>
      <c r="H39" s="45" t="s">
        <v>89</v>
      </c>
      <c r="I39" s="38">
        <v>0</v>
      </c>
      <c r="J39" s="39">
        <v>2.36</v>
      </c>
      <c r="K39" s="40">
        <f>IF(ISNUMBER(I39),I39,0)-IF(ISNUMBER(J39),J39,0)</f>
        <v>-2.36</v>
      </c>
    </row>
    <row r="40" spans="1:11" ht="64.5" customHeight="1" hidden="1">
      <c r="A40" s="44"/>
      <c r="B40" s="30"/>
      <c r="C40" s="46"/>
      <c r="D40" s="47"/>
      <c r="E40" s="48"/>
      <c r="F40" s="48"/>
      <c r="G40" s="48"/>
      <c r="H40" s="45"/>
      <c r="I40" s="38"/>
      <c r="J40" s="39"/>
      <c r="K40" s="40"/>
    </row>
    <row r="41" spans="1:11" ht="81" customHeight="1" hidden="1">
      <c r="A41" s="44"/>
      <c r="B41" s="30"/>
      <c r="C41" s="46"/>
      <c r="D41" s="47"/>
      <c r="E41" s="48"/>
      <c r="F41" s="48"/>
      <c r="G41" s="48"/>
      <c r="H41" s="45"/>
      <c r="I41" s="38"/>
      <c r="J41" s="39"/>
      <c r="K41" s="40"/>
    </row>
    <row r="42" spans="1:11" ht="81.75" customHeight="1" hidden="1">
      <c r="A42" s="44"/>
      <c r="B42" s="30"/>
      <c r="C42" s="46"/>
      <c r="D42" s="47"/>
      <c r="E42" s="48"/>
      <c r="F42" s="48"/>
      <c r="G42" s="48"/>
      <c r="H42" s="45"/>
      <c r="I42" s="38"/>
      <c r="J42" s="39"/>
      <c r="K42" s="40"/>
    </row>
    <row r="43" spans="1:11" ht="17.25" customHeight="1" hidden="1">
      <c r="A43" s="44"/>
      <c r="B43" s="30"/>
      <c r="C43" s="46"/>
      <c r="D43" s="47"/>
      <c r="E43" s="48"/>
      <c r="F43" s="48"/>
      <c r="G43" s="48"/>
      <c r="H43" s="45"/>
      <c r="I43" s="38"/>
      <c r="J43" s="39"/>
      <c r="K43" s="40"/>
    </row>
    <row r="44" spans="1:11" ht="43.5" customHeight="1" hidden="1">
      <c r="A44" s="44"/>
      <c r="B44" s="30"/>
      <c r="C44" s="46"/>
      <c r="D44" s="47"/>
      <c r="E44" s="48"/>
      <c r="F44" s="48"/>
      <c r="G44" s="48"/>
      <c r="H44" s="45"/>
      <c r="I44" s="38"/>
      <c r="J44" s="39"/>
      <c r="K44" s="40"/>
    </row>
    <row r="45" spans="1:11" ht="12.75" customHeight="1" hidden="1">
      <c r="A45" s="44"/>
      <c r="B45" s="30"/>
      <c r="C45" s="46"/>
      <c r="D45" s="47"/>
      <c r="E45" s="48"/>
      <c r="F45" s="48"/>
      <c r="G45" s="48"/>
      <c r="H45" s="45"/>
      <c r="I45" s="38"/>
      <c r="J45" s="39"/>
      <c r="K45" s="40"/>
    </row>
    <row r="46" spans="1:11" ht="12.75" customHeight="1" hidden="1">
      <c r="A46" s="44"/>
      <c r="B46" s="30"/>
      <c r="C46" s="46"/>
      <c r="D46" s="47"/>
      <c r="E46" s="48"/>
      <c r="F46" s="48"/>
      <c r="G46" s="48"/>
      <c r="H46" s="45"/>
      <c r="I46" s="38"/>
      <c r="J46" s="39"/>
      <c r="K46" s="40"/>
    </row>
    <row r="47" spans="1:11" ht="2.25" customHeight="1" hidden="1">
      <c r="A47" s="44"/>
      <c r="B47" s="30"/>
      <c r="C47" s="46"/>
      <c r="D47" s="47"/>
      <c r="E47" s="48"/>
      <c r="F47" s="48"/>
      <c r="G47" s="48"/>
      <c r="H47" s="45"/>
      <c r="I47" s="38"/>
      <c r="J47" s="39"/>
      <c r="K47" s="40"/>
    </row>
    <row r="48" spans="1:11" ht="69" customHeight="1" hidden="1">
      <c r="A48" s="44"/>
      <c r="B48" s="30"/>
      <c r="C48" s="46"/>
      <c r="D48" s="47"/>
      <c r="E48" s="48"/>
      <c r="F48" s="48"/>
      <c r="G48" s="48"/>
      <c r="H48" s="45"/>
      <c r="I48" s="38"/>
      <c r="J48" s="39"/>
      <c r="K48" s="40"/>
    </row>
    <row r="49" spans="1:11" ht="41.25" customHeight="1" hidden="1">
      <c r="A49" s="44"/>
      <c r="B49" s="30"/>
      <c r="C49" s="46"/>
      <c r="D49" s="47"/>
      <c r="E49" s="48"/>
      <c r="F49" s="48"/>
      <c r="G49" s="48"/>
      <c r="H49" s="45"/>
      <c r="I49" s="38"/>
      <c r="J49" s="39"/>
      <c r="K49" s="40"/>
    </row>
    <row r="50" spans="1:11" ht="45" customHeight="1" hidden="1">
      <c r="A50" s="44"/>
      <c r="B50" s="30"/>
      <c r="C50" s="46"/>
      <c r="D50" s="47"/>
      <c r="E50" s="48"/>
      <c r="F50" s="48"/>
      <c r="G50" s="48"/>
      <c r="H50" s="45"/>
      <c r="I50" s="38"/>
      <c r="J50" s="39"/>
      <c r="K50" s="40"/>
    </row>
    <row r="51" spans="1:11" ht="12.75" customHeight="1" hidden="1">
      <c r="A51" s="44"/>
      <c r="B51" s="30"/>
      <c r="C51" s="46"/>
      <c r="D51" s="47"/>
      <c r="E51" s="48"/>
      <c r="F51" s="48"/>
      <c r="G51" s="48"/>
      <c r="H51" s="45"/>
      <c r="I51" s="38"/>
      <c r="J51" s="39"/>
      <c r="K51" s="40"/>
    </row>
    <row r="52" spans="1:11" ht="41.25" customHeight="1" hidden="1">
      <c r="A52" s="44"/>
      <c r="B52" s="30"/>
      <c r="C52" s="46"/>
      <c r="D52" s="47"/>
      <c r="E52" s="48"/>
      <c r="F52" s="48"/>
      <c r="G52" s="48"/>
      <c r="H52" s="45"/>
      <c r="I52" s="38"/>
      <c r="J52" s="39"/>
      <c r="K52" s="40"/>
    </row>
    <row r="53" spans="1:11" ht="42" customHeight="1" hidden="1">
      <c r="A53" s="44"/>
      <c r="B53" s="30"/>
      <c r="C53" s="46"/>
      <c r="D53" s="47"/>
      <c r="E53" s="48"/>
      <c r="F53" s="48"/>
      <c r="G53" s="48"/>
      <c r="H53" s="45"/>
      <c r="I53" s="38"/>
      <c r="J53" s="39"/>
      <c r="K53" s="40"/>
    </row>
    <row r="54" spans="1:11" ht="39" customHeight="1" hidden="1">
      <c r="A54" s="44"/>
      <c r="B54" s="30"/>
      <c r="C54" s="46"/>
      <c r="D54" s="47"/>
      <c r="E54" s="48"/>
      <c r="F54" s="48"/>
      <c r="G54" s="48"/>
      <c r="H54" s="45"/>
      <c r="I54" s="38"/>
      <c r="J54" s="39"/>
      <c r="K54" s="40"/>
    </row>
    <row r="55" spans="1:11" ht="41.25" customHeight="1">
      <c r="A55" s="44" t="s">
        <v>97</v>
      </c>
      <c r="B55" s="30">
        <v>1</v>
      </c>
      <c r="C55" s="46"/>
      <c r="D55" s="47" t="s">
        <v>60</v>
      </c>
      <c r="E55" s="48" t="s">
        <v>69</v>
      </c>
      <c r="F55" s="48" t="s">
        <v>86</v>
      </c>
      <c r="G55" s="48" t="s">
        <v>183</v>
      </c>
      <c r="H55" s="45" t="s">
        <v>89</v>
      </c>
      <c r="I55" s="38">
        <v>0</v>
      </c>
      <c r="J55" s="39">
        <v>16668.49</v>
      </c>
      <c r="K55" s="40">
        <v>0</v>
      </c>
    </row>
    <row r="56" spans="1:11" ht="43.5" customHeight="1">
      <c r="A56" s="44" t="s">
        <v>318</v>
      </c>
      <c r="B56" s="30">
        <v>1</v>
      </c>
      <c r="C56" s="46"/>
      <c r="D56" s="47" t="s">
        <v>60</v>
      </c>
      <c r="E56" s="48" t="s">
        <v>198</v>
      </c>
      <c r="F56" s="48" t="s">
        <v>86</v>
      </c>
      <c r="G56" s="48" t="s">
        <v>88</v>
      </c>
      <c r="H56" s="45" t="s">
        <v>89</v>
      </c>
      <c r="I56" s="38">
        <v>0</v>
      </c>
      <c r="J56" s="39">
        <f>J57</f>
        <v>-88279.07</v>
      </c>
      <c r="K56" s="40">
        <v>0</v>
      </c>
    </row>
    <row r="57" spans="1:11" ht="78.75">
      <c r="A57" s="44" t="s">
        <v>318</v>
      </c>
      <c r="B57" s="30">
        <v>1</v>
      </c>
      <c r="C57" s="46"/>
      <c r="D57" s="47" t="s">
        <v>60</v>
      </c>
      <c r="E57" s="48" t="s">
        <v>71</v>
      </c>
      <c r="F57" s="48" t="s">
        <v>86</v>
      </c>
      <c r="G57" s="48" t="s">
        <v>88</v>
      </c>
      <c r="H57" s="45" t="s">
        <v>89</v>
      </c>
      <c r="I57" s="38">
        <v>0</v>
      </c>
      <c r="J57" s="39">
        <f>J58+J59</f>
        <v>-88279.07</v>
      </c>
      <c r="K57" s="40">
        <v>0</v>
      </c>
    </row>
    <row r="58" spans="1:11" ht="78.75">
      <c r="A58" s="44" t="s">
        <v>318</v>
      </c>
      <c r="B58" s="30">
        <v>1</v>
      </c>
      <c r="C58" s="46"/>
      <c r="D58" s="47" t="s">
        <v>60</v>
      </c>
      <c r="E58" s="48" t="s">
        <v>71</v>
      </c>
      <c r="F58" s="48" t="s">
        <v>86</v>
      </c>
      <c r="G58" s="48" t="s">
        <v>184</v>
      </c>
      <c r="H58" s="45" t="s">
        <v>89</v>
      </c>
      <c r="I58" s="38">
        <v>0</v>
      </c>
      <c r="J58" s="39">
        <v>-110269.22</v>
      </c>
      <c r="K58" s="40">
        <v>0</v>
      </c>
    </row>
    <row r="59" spans="1:11" ht="68.25" customHeight="1">
      <c r="A59" s="44" t="s">
        <v>318</v>
      </c>
      <c r="B59" s="30"/>
      <c r="C59" s="46"/>
      <c r="D59" s="47" t="s">
        <v>60</v>
      </c>
      <c r="E59" s="48" t="s">
        <v>71</v>
      </c>
      <c r="F59" s="48" t="s">
        <v>86</v>
      </c>
      <c r="G59" s="48" t="s">
        <v>183</v>
      </c>
      <c r="H59" s="45" t="s">
        <v>89</v>
      </c>
      <c r="I59" s="38">
        <v>0</v>
      </c>
      <c r="J59" s="39">
        <v>21990.15</v>
      </c>
      <c r="K59" s="40">
        <v>0</v>
      </c>
    </row>
    <row r="60" spans="1:11" ht="78.75" hidden="1">
      <c r="A60" s="44" t="s">
        <v>318</v>
      </c>
      <c r="B60" s="30"/>
      <c r="C60" s="46"/>
      <c r="D60" s="47" t="s">
        <v>60</v>
      </c>
      <c r="E60" s="48" t="s">
        <v>71</v>
      </c>
      <c r="F60" s="48" t="s">
        <v>86</v>
      </c>
      <c r="G60" s="48" t="s">
        <v>185</v>
      </c>
      <c r="H60" s="45" t="s">
        <v>89</v>
      </c>
      <c r="I60" s="38">
        <v>0</v>
      </c>
      <c r="J60" s="39">
        <v>1100</v>
      </c>
      <c r="K60" s="40">
        <f>IF(ISNUMBER(I60),I60,0)-IF(ISNUMBER(J60),J60,0)</f>
        <v>-1100</v>
      </c>
    </row>
    <row r="61" spans="1:11" ht="78.75" hidden="1">
      <c r="A61" s="44" t="s">
        <v>318</v>
      </c>
      <c r="B61" s="30"/>
      <c r="C61" s="46"/>
      <c r="D61" s="47" t="s">
        <v>60</v>
      </c>
      <c r="E61" s="48" t="s">
        <v>205</v>
      </c>
      <c r="F61" s="48" t="s">
        <v>86</v>
      </c>
      <c r="G61" s="48" t="s">
        <v>184</v>
      </c>
      <c r="H61" s="45" t="s">
        <v>89</v>
      </c>
      <c r="I61" s="38">
        <v>0</v>
      </c>
      <c r="J61" s="39">
        <v>-6338.48</v>
      </c>
      <c r="K61" s="40">
        <v>6338.48</v>
      </c>
    </row>
    <row r="62" spans="1:11" ht="0.75" customHeight="1" hidden="1">
      <c r="A62" s="44" t="s">
        <v>204</v>
      </c>
      <c r="B62" s="30"/>
      <c r="C62" s="46"/>
      <c r="D62" s="47" t="s">
        <v>60</v>
      </c>
      <c r="E62" s="48" t="s">
        <v>198</v>
      </c>
      <c r="F62" s="48" t="s">
        <v>86</v>
      </c>
      <c r="G62" s="48" t="s">
        <v>183</v>
      </c>
      <c r="H62" s="45" t="s">
        <v>89</v>
      </c>
      <c r="I62" s="38">
        <v>0</v>
      </c>
      <c r="J62" s="39">
        <v>0.81</v>
      </c>
      <c r="K62" s="40">
        <v>-0.81</v>
      </c>
    </row>
    <row r="63" spans="1:11" ht="84" customHeight="1" hidden="1">
      <c r="A63" s="44"/>
      <c r="B63" s="30"/>
      <c r="C63" s="46"/>
      <c r="D63" s="47"/>
      <c r="E63" s="48"/>
      <c r="F63" s="48"/>
      <c r="G63" s="48"/>
      <c r="H63" s="45"/>
      <c r="I63" s="38"/>
      <c r="J63" s="39"/>
      <c r="K63" s="40"/>
    </row>
    <row r="64" spans="1:11" ht="101.25" customHeight="1" hidden="1">
      <c r="A64" s="44"/>
      <c r="B64" s="30"/>
      <c r="C64" s="46"/>
      <c r="D64" s="47"/>
      <c r="E64" s="48"/>
      <c r="F64" s="48"/>
      <c r="G64" s="48"/>
      <c r="H64" s="45"/>
      <c r="I64" s="38"/>
      <c r="J64" s="39"/>
      <c r="K64" s="40"/>
    </row>
    <row r="65" spans="1:11" ht="75.75" customHeight="1" hidden="1">
      <c r="A65" s="44" t="s">
        <v>97</v>
      </c>
      <c r="B65" s="30">
        <v>1</v>
      </c>
      <c r="C65" s="46"/>
      <c r="D65" s="47" t="s">
        <v>60</v>
      </c>
      <c r="E65" s="48" t="s">
        <v>71</v>
      </c>
      <c r="F65" s="48" t="s">
        <v>86</v>
      </c>
      <c r="G65" s="48" t="s">
        <v>184</v>
      </c>
      <c r="H65" s="45" t="s">
        <v>89</v>
      </c>
      <c r="I65" s="38">
        <v>0</v>
      </c>
      <c r="J65" s="39"/>
      <c r="K65" s="40"/>
    </row>
    <row r="66" spans="1:11" ht="0.75" customHeight="1" hidden="1">
      <c r="A66" s="44" t="s">
        <v>97</v>
      </c>
      <c r="B66" s="30">
        <v>1</v>
      </c>
      <c r="C66" s="46"/>
      <c r="D66" s="47" t="s">
        <v>60</v>
      </c>
      <c r="E66" s="48" t="s">
        <v>186</v>
      </c>
      <c r="F66" s="48" t="s">
        <v>86</v>
      </c>
      <c r="G66" s="48" t="s">
        <v>184</v>
      </c>
      <c r="H66" s="45" t="s">
        <v>89</v>
      </c>
      <c r="I66" s="38">
        <v>0</v>
      </c>
      <c r="J66" s="39"/>
      <c r="K66" s="40"/>
    </row>
    <row r="67" spans="1:11" ht="77.25" customHeight="1" hidden="1">
      <c r="A67" s="44" t="s">
        <v>97</v>
      </c>
      <c r="B67" s="30">
        <v>1</v>
      </c>
      <c r="C67" s="46"/>
      <c r="D67" s="47" t="s">
        <v>60</v>
      </c>
      <c r="E67" s="48" t="s">
        <v>70</v>
      </c>
      <c r="F67" s="48" t="s">
        <v>86</v>
      </c>
      <c r="G67" s="48" t="s">
        <v>88</v>
      </c>
      <c r="H67" s="45" t="s">
        <v>89</v>
      </c>
      <c r="I67" s="38">
        <v>0</v>
      </c>
      <c r="J67" s="39"/>
      <c r="K67" s="40"/>
    </row>
    <row r="68" spans="1:11" ht="1.5" customHeight="1" hidden="1">
      <c r="A68" s="44" t="s">
        <v>102</v>
      </c>
      <c r="B68" s="30">
        <v>1</v>
      </c>
      <c r="C68" s="46"/>
      <c r="D68" s="47" t="s">
        <v>62</v>
      </c>
      <c r="E68" s="48" t="s">
        <v>75</v>
      </c>
      <c r="F68" s="48" t="s">
        <v>85</v>
      </c>
      <c r="G68" s="48" t="s">
        <v>88</v>
      </c>
      <c r="H68" s="45" t="s">
        <v>59</v>
      </c>
      <c r="I68" s="38">
        <v>13748.23</v>
      </c>
      <c r="J68" s="39"/>
      <c r="K68" s="40"/>
    </row>
    <row r="69" spans="1:11" ht="76.5" customHeight="1" hidden="1">
      <c r="A69" s="44" t="s">
        <v>103</v>
      </c>
      <c r="B69" s="30">
        <v>1</v>
      </c>
      <c r="C69" s="46"/>
      <c r="D69" s="47" t="s">
        <v>62</v>
      </c>
      <c r="E69" s="48" t="s">
        <v>76</v>
      </c>
      <c r="F69" s="48" t="s">
        <v>87</v>
      </c>
      <c r="G69" s="48" t="s">
        <v>88</v>
      </c>
      <c r="H69" s="45" t="s">
        <v>91</v>
      </c>
      <c r="I69" s="38">
        <v>13748.23</v>
      </c>
      <c r="J69" s="39"/>
      <c r="K69" s="40"/>
    </row>
    <row r="70" spans="1:11" ht="51" customHeight="1" hidden="1">
      <c r="A70" s="44"/>
      <c r="B70" s="30"/>
      <c r="C70" s="46"/>
      <c r="D70" s="47"/>
      <c r="E70" s="48"/>
      <c r="F70" s="48"/>
      <c r="G70" s="48"/>
      <c r="H70" s="45"/>
      <c r="I70" s="38"/>
      <c r="J70" s="39"/>
      <c r="K70" s="40"/>
    </row>
    <row r="71" spans="1:11" ht="54.75" customHeight="1">
      <c r="A71" s="44" t="s">
        <v>319</v>
      </c>
      <c r="B71" s="30">
        <v>1</v>
      </c>
      <c r="C71" s="46"/>
      <c r="D71" s="47" t="s">
        <v>60</v>
      </c>
      <c r="E71" s="48" t="s">
        <v>186</v>
      </c>
      <c r="F71" s="48" t="s">
        <v>86</v>
      </c>
      <c r="G71" s="48" t="s">
        <v>88</v>
      </c>
      <c r="H71" s="45" t="s">
        <v>89</v>
      </c>
      <c r="I71" s="38">
        <v>0</v>
      </c>
      <c r="J71" s="39">
        <f>J72+J73</f>
        <v>369134.63</v>
      </c>
      <c r="K71" s="40">
        <v>0</v>
      </c>
    </row>
    <row r="72" spans="1:11" ht="51.75" customHeight="1">
      <c r="A72" s="44" t="s">
        <v>319</v>
      </c>
      <c r="B72" s="30">
        <v>1</v>
      </c>
      <c r="C72" s="46"/>
      <c r="D72" s="47" t="s">
        <v>60</v>
      </c>
      <c r="E72" s="48" t="s">
        <v>186</v>
      </c>
      <c r="F72" s="48" t="s">
        <v>86</v>
      </c>
      <c r="G72" s="48" t="s">
        <v>184</v>
      </c>
      <c r="H72" s="45" t="s">
        <v>89</v>
      </c>
      <c r="I72" s="38">
        <v>0</v>
      </c>
      <c r="J72" s="39">
        <v>368885</v>
      </c>
      <c r="K72" s="40">
        <v>0</v>
      </c>
    </row>
    <row r="73" spans="1:11" ht="52.5" customHeight="1">
      <c r="A73" s="44" t="s">
        <v>319</v>
      </c>
      <c r="B73" s="30"/>
      <c r="C73" s="46"/>
      <c r="D73" s="47" t="s">
        <v>60</v>
      </c>
      <c r="E73" s="48" t="s">
        <v>186</v>
      </c>
      <c r="F73" s="48" t="s">
        <v>86</v>
      </c>
      <c r="G73" s="48" t="s">
        <v>183</v>
      </c>
      <c r="H73" s="45" t="s">
        <v>89</v>
      </c>
      <c r="I73" s="38">
        <v>0</v>
      </c>
      <c r="J73" s="39">
        <v>249.63</v>
      </c>
      <c r="K73" s="40">
        <v>0</v>
      </c>
    </row>
    <row r="74" spans="1:11" ht="42" customHeight="1">
      <c r="A74" s="44" t="s">
        <v>320</v>
      </c>
      <c r="B74" s="30"/>
      <c r="C74" s="46"/>
      <c r="D74" s="47" t="s">
        <v>59</v>
      </c>
      <c r="E74" s="48" t="s">
        <v>321</v>
      </c>
      <c r="F74" s="48" t="s">
        <v>85</v>
      </c>
      <c r="G74" s="48" t="s">
        <v>88</v>
      </c>
      <c r="H74" s="45" t="s">
        <v>59</v>
      </c>
      <c r="I74" s="38">
        <v>4950000</v>
      </c>
      <c r="J74" s="39">
        <f>J75+J79</f>
        <v>4963163.37</v>
      </c>
      <c r="K74" s="40">
        <f>I74-J74</f>
        <v>-13163.370000000112</v>
      </c>
    </row>
    <row r="75" spans="1:11" ht="31.5" customHeight="1">
      <c r="A75" s="44" t="s">
        <v>338</v>
      </c>
      <c r="B75" s="30">
        <v>1</v>
      </c>
      <c r="C75" s="46"/>
      <c r="D75" s="47" t="s">
        <v>60</v>
      </c>
      <c r="E75" s="48" t="s">
        <v>330</v>
      </c>
      <c r="F75" s="48" t="s">
        <v>85</v>
      </c>
      <c r="G75" s="48" t="s">
        <v>88</v>
      </c>
      <c r="H75" s="45" t="s">
        <v>89</v>
      </c>
      <c r="I75" s="38">
        <v>450000</v>
      </c>
      <c r="J75" s="70">
        <f>J76</f>
        <v>257454.32</v>
      </c>
      <c r="K75" s="40">
        <f>I75-J75</f>
        <v>192545.68</v>
      </c>
    </row>
    <row r="76" spans="1:11" ht="65.25" customHeight="1">
      <c r="A76" s="44" t="s">
        <v>337</v>
      </c>
      <c r="B76" s="30">
        <v>1</v>
      </c>
      <c r="C76" s="46"/>
      <c r="D76" s="47" t="s">
        <v>60</v>
      </c>
      <c r="E76" s="48" t="s">
        <v>329</v>
      </c>
      <c r="F76" s="48" t="s">
        <v>87</v>
      </c>
      <c r="G76" s="48" t="s">
        <v>88</v>
      </c>
      <c r="H76" s="45" t="s">
        <v>89</v>
      </c>
      <c r="I76" s="38">
        <v>0</v>
      </c>
      <c r="J76" s="70">
        <f>J77+J78</f>
        <v>257454.32</v>
      </c>
      <c r="K76" s="40">
        <v>0</v>
      </c>
    </row>
    <row r="77" spans="1:11" ht="66.75" customHeight="1">
      <c r="A77" s="44" t="s">
        <v>337</v>
      </c>
      <c r="B77" s="30">
        <v>1</v>
      </c>
      <c r="C77" s="46"/>
      <c r="D77" s="47" t="s">
        <v>60</v>
      </c>
      <c r="E77" s="48" t="s">
        <v>329</v>
      </c>
      <c r="F77" s="48" t="s">
        <v>87</v>
      </c>
      <c r="G77" s="48" t="s">
        <v>184</v>
      </c>
      <c r="H77" s="45" t="s">
        <v>89</v>
      </c>
      <c r="I77" s="38">
        <v>0</v>
      </c>
      <c r="J77" s="70">
        <v>254526.17</v>
      </c>
      <c r="K77" s="40">
        <v>0</v>
      </c>
    </row>
    <row r="78" spans="1:11" ht="68.25" customHeight="1">
      <c r="A78" s="44" t="s">
        <v>337</v>
      </c>
      <c r="B78" s="30">
        <v>1</v>
      </c>
      <c r="C78" s="46"/>
      <c r="D78" s="47" t="s">
        <v>60</v>
      </c>
      <c r="E78" s="48" t="s">
        <v>329</v>
      </c>
      <c r="F78" s="48" t="s">
        <v>87</v>
      </c>
      <c r="G78" s="48" t="s">
        <v>183</v>
      </c>
      <c r="H78" s="45" t="s">
        <v>89</v>
      </c>
      <c r="I78" s="38">
        <v>0</v>
      </c>
      <c r="J78" s="70">
        <v>2928.15</v>
      </c>
      <c r="K78" s="40">
        <v>0</v>
      </c>
    </row>
    <row r="79" spans="1:11" ht="24" customHeight="1">
      <c r="A79" s="44" t="s">
        <v>336</v>
      </c>
      <c r="B79" s="30">
        <v>1</v>
      </c>
      <c r="C79" s="46"/>
      <c r="D79" s="47" t="s">
        <v>60</v>
      </c>
      <c r="E79" s="48" t="s">
        <v>328</v>
      </c>
      <c r="F79" s="48" t="s">
        <v>85</v>
      </c>
      <c r="G79" s="48" t="s">
        <v>88</v>
      </c>
      <c r="H79" s="45" t="s">
        <v>89</v>
      </c>
      <c r="I79" s="38">
        <v>4500000</v>
      </c>
      <c r="J79" s="70">
        <f>J81+J89</f>
        <v>4705709.05</v>
      </c>
      <c r="K79" s="40">
        <f>I79-J79</f>
        <v>-205709.0499999998</v>
      </c>
    </row>
    <row r="80" spans="1:11" ht="27" customHeight="1" hidden="1">
      <c r="A80" s="44" t="s">
        <v>336</v>
      </c>
      <c r="B80" s="30">
        <v>1</v>
      </c>
      <c r="C80" s="46"/>
      <c r="D80" s="47" t="s">
        <v>60</v>
      </c>
      <c r="E80" s="48" t="s">
        <v>328</v>
      </c>
      <c r="F80" s="48" t="s">
        <v>87</v>
      </c>
      <c r="G80" s="48" t="s">
        <v>88</v>
      </c>
      <c r="H80" s="45" t="s">
        <v>89</v>
      </c>
      <c r="I80" s="38">
        <v>4500000</v>
      </c>
      <c r="J80" s="70">
        <f>J81+J89</f>
        <v>4705709.05</v>
      </c>
      <c r="K80" s="40">
        <f>I80-J80</f>
        <v>-205709.0499999998</v>
      </c>
    </row>
    <row r="81" spans="1:11" ht="71.25" customHeight="1">
      <c r="A81" s="44" t="s">
        <v>335</v>
      </c>
      <c r="B81" s="30">
        <v>1</v>
      </c>
      <c r="C81" s="46"/>
      <c r="D81" s="47" t="s">
        <v>60</v>
      </c>
      <c r="E81" s="48" t="s">
        <v>327</v>
      </c>
      <c r="F81" s="48" t="s">
        <v>85</v>
      </c>
      <c r="G81" s="48" t="s">
        <v>88</v>
      </c>
      <c r="H81" s="45" t="s">
        <v>89</v>
      </c>
      <c r="I81" s="38">
        <v>4500000</v>
      </c>
      <c r="J81" s="70">
        <f>J82</f>
        <v>4130039.12</v>
      </c>
      <c r="K81" s="40">
        <f>I81-J81</f>
        <v>369960.8799999999</v>
      </c>
    </row>
    <row r="82" spans="1:11" ht="67.5" customHeight="1">
      <c r="A82" s="44" t="s">
        <v>98</v>
      </c>
      <c r="B82" s="30">
        <v>1</v>
      </c>
      <c r="C82" s="46"/>
      <c r="D82" s="47" t="s">
        <v>60</v>
      </c>
      <c r="E82" s="48" t="s">
        <v>324</v>
      </c>
      <c r="F82" s="48" t="s">
        <v>87</v>
      </c>
      <c r="G82" s="48" t="s">
        <v>88</v>
      </c>
      <c r="H82" s="45" t="s">
        <v>89</v>
      </c>
      <c r="I82" s="38">
        <v>4500000</v>
      </c>
      <c r="J82" s="70">
        <f>J85+J86+J87</f>
        <v>4130039.12</v>
      </c>
      <c r="K82" s="40">
        <f>I82-J82</f>
        <v>369960.8799999999</v>
      </c>
    </row>
    <row r="83" spans="1:11" ht="78.75" customHeight="1" hidden="1">
      <c r="A83" s="44"/>
      <c r="B83" s="30"/>
      <c r="C83" s="46"/>
      <c r="D83" s="47"/>
      <c r="E83" s="48"/>
      <c r="F83" s="48"/>
      <c r="G83" s="48"/>
      <c r="H83" s="45"/>
      <c r="I83" s="38"/>
      <c r="J83" s="70"/>
      <c r="K83" s="40"/>
    </row>
    <row r="84" spans="1:11" ht="67.5" customHeight="1" hidden="1">
      <c r="A84" s="44"/>
      <c r="B84" s="30"/>
      <c r="C84" s="46"/>
      <c r="D84" s="47"/>
      <c r="E84" s="48"/>
      <c r="F84" s="48"/>
      <c r="G84" s="48"/>
      <c r="H84" s="45"/>
      <c r="I84" s="38"/>
      <c r="J84" s="39"/>
      <c r="K84" s="40"/>
    </row>
    <row r="85" spans="1:11" ht="57" customHeight="1">
      <c r="A85" s="44" t="s">
        <v>334</v>
      </c>
      <c r="B85" s="30">
        <v>1</v>
      </c>
      <c r="C85" s="46"/>
      <c r="D85" s="47" t="s">
        <v>60</v>
      </c>
      <c r="E85" s="48" t="s">
        <v>324</v>
      </c>
      <c r="F85" s="48" t="s">
        <v>87</v>
      </c>
      <c r="G85" s="48" t="s">
        <v>184</v>
      </c>
      <c r="H85" s="45" t="s">
        <v>89</v>
      </c>
      <c r="I85" s="38">
        <v>0</v>
      </c>
      <c r="J85" s="70">
        <v>4059991.18</v>
      </c>
      <c r="K85" s="40">
        <v>0</v>
      </c>
    </row>
    <row r="86" spans="1:11" ht="76.5" customHeight="1">
      <c r="A86" s="44" t="s">
        <v>347</v>
      </c>
      <c r="B86" s="30">
        <v>1</v>
      </c>
      <c r="C86" s="46"/>
      <c r="D86" s="47" t="s">
        <v>60</v>
      </c>
      <c r="E86" s="48" t="s">
        <v>324</v>
      </c>
      <c r="F86" s="48" t="s">
        <v>87</v>
      </c>
      <c r="G86" s="48" t="s">
        <v>183</v>
      </c>
      <c r="H86" s="45" t="s">
        <v>89</v>
      </c>
      <c r="I86" s="38">
        <v>0</v>
      </c>
      <c r="J86" s="70">
        <v>59374.78</v>
      </c>
      <c r="K86" s="40">
        <v>0</v>
      </c>
    </row>
    <row r="87" spans="1:11" ht="93" customHeight="1">
      <c r="A87" s="44" t="s">
        <v>334</v>
      </c>
      <c r="B87" s="30">
        <v>1</v>
      </c>
      <c r="C87" s="46"/>
      <c r="D87" s="47" t="s">
        <v>60</v>
      </c>
      <c r="E87" s="48" t="s">
        <v>324</v>
      </c>
      <c r="F87" s="48" t="s">
        <v>87</v>
      </c>
      <c r="G87" s="48" t="s">
        <v>185</v>
      </c>
      <c r="H87" s="45" t="s">
        <v>89</v>
      </c>
      <c r="I87" s="38">
        <v>0</v>
      </c>
      <c r="J87" s="70">
        <v>10673.16</v>
      </c>
      <c r="K87" s="40">
        <v>0</v>
      </c>
    </row>
    <row r="88" spans="1:11" ht="0.75" customHeight="1">
      <c r="A88" s="44" t="s">
        <v>334</v>
      </c>
      <c r="B88" s="30">
        <v>1</v>
      </c>
      <c r="C88" s="46"/>
      <c r="D88" s="47" t="s">
        <v>60</v>
      </c>
      <c r="E88" s="48" t="s">
        <v>324</v>
      </c>
      <c r="F88" s="48" t="s">
        <v>87</v>
      </c>
      <c r="G88" s="48" t="s">
        <v>325</v>
      </c>
      <c r="H88" s="45" t="s">
        <v>89</v>
      </c>
      <c r="I88" s="38">
        <v>0</v>
      </c>
      <c r="J88" s="70">
        <v>0</v>
      </c>
      <c r="K88" s="40">
        <v>0</v>
      </c>
    </row>
    <row r="89" spans="1:11" ht="74.25" customHeight="1">
      <c r="A89" s="44" t="s">
        <v>98</v>
      </c>
      <c r="B89" s="30">
        <v>1</v>
      </c>
      <c r="C89" s="46"/>
      <c r="D89" s="47" t="s">
        <v>60</v>
      </c>
      <c r="E89" s="48" t="s">
        <v>326</v>
      </c>
      <c r="F89" s="48" t="s">
        <v>85</v>
      </c>
      <c r="G89" s="48" t="s">
        <v>88</v>
      </c>
      <c r="H89" s="45" t="s">
        <v>89</v>
      </c>
      <c r="I89" s="38">
        <v>0</v>
      </c>
      <c r="J89" s="70">
        <f>J90</f>
        <v>575669.9299999999</v>
      </c>
      <c r="K89" s="40">
        <v>0</v>
      </c>
    </row>
    <row r="90" spans="1:11" ht="66" customHeight="1">
      <c r="A90" s="44" t="s">
        <v>98</v>
      </c>
      <c r="B90" s="30">
        <v>1</v>
      </c>
      <c r="C90" s="46"/>
      <c r="D90" s="47" t="s">
        <v>60</v>
      </c>
      <c r="E90" s="48" t="s">
        <v>72</v>
      </c>
      <c r="F90" s="48" t="s">
        <v>87</v>
      </c>
      <c r="G90" s="48" t="s">
        <v>88</v>
      </c>
      <c r="H90" s="45" t="s">
        <v>89</v>
      </c>
      <c r="I90" s="38">
        <v>0</v>
      </c>
      <c r="J90" s="70">
        <f>J91+J92+J93</f>
        <v>575669.9299999999</v>
      </c>
      <c r="K90" s="40">
        <v>0</v>
      </c>
    </row>
    <row r="91" spans="1:11" ht="74.25" customHeight="1">
      <c r="A91" s="44" t="s">
        <v>333</v>
      </c>
      <c r="B91" s="30">
        <v>1</v>
      </c>
      <c r="C91" s="46"/>
      <c r="D91" s="47" t="s">
        <v>60</v>
      </c>
      <c r="E91" s="48" t="s">
        <v>72</v>
      </c>
      <c r="F91" s="48" t="s">
        <v>87</v>
      </c>
      <c r="G91" s="48" t="s">
        <v>184</v>
      </c>
      <c r="H91" s="45" t="s">
        <v>89</v>
      </c>
      <c r="I91" s="38">
        <v>0</v>
      </c>
      <c r="J91" s="70">
        <v>563797.47</v>
      </c>
      <c r="K91" s="40">
        <v>0</v>
      </c>
    </row>
    <row r="92" spans="1:11" ht="83.25" customHeight="1">
      <c r="A92" s="44" t="s">
        <v>333</v>
      </c>
      <c r="B92" s="30">
        <v>1</v>
      </c>
      <c r="C92" s="46"/>
      <c r="D92" s="47" t="s">
        <v>60</v>
      </c>
      <c r="E92" s="48" t="s">
        <v>72</v>
      </c>
      <c r="F92" s="48" t="s">
        <v>87</v>
      </c>
      <c r="G92" s="48" t="s">
        <v>183</v>
      </c>
      <c r="H92" s="45" t="s">
        <v>89</v>
      </c>
      <c r="I92" s="38">
        <v>0</v>
      </c>
      <c r="J92" s="70">
        <v>8872.46</v>
      </c>
      <c r="K92" s="40">
        <v>0</v>
      </c>
    </row>
    <row r="93" spans="1:11" ht="45" customHeight="1">
      <c r="A93" s="44" t="s">
        <v>333</v>
      </c>
      <c r="B93" s="30">
        <v>1</v>
      </c>
      <c r="C93" s="46"/>
      <c r="D93" s="47" t="s">
        <v>60</v>
      </c>
      <c r="E93" s="48" t="s">
        <v>72</v>
      </c>
      <c r="F93" s="48" t="s">
        <v>87</v>
      </c>
      <c r="G93" s="48" t="s">
        <v>185</v>
      </c>
      <c r="H93" s="45" t="s">
        <v>89</v>
      </c>
      <c r="I93" s="38">
        <v>0</v>
      </c>
      <c r="J93" s="70">
        <v>3000</v>
      </c>
      <c r="K93" s="40">
        <v>0</v>
      </c>
    </row>
    <row r="94" spans="1:11" ht="67.5">
      <c r="A94" s="44" t="s">
        <v>99</v>
      </c>
      <c r="B94" s="30"/>
      <c r="C94" s="46"/>
      <c r="D94" s="47" t="s">
        <v>59</v>
      </c>
      <c r="E94" s="48" t="s">
        <v>293</v>
      </c>
      <c r="F94" s="48" t="s">
        <v>85</v>
      </c>
      <c r="G94" s="48" t="s">
        <v>88</v>
      </c>
      <c r="H94" s="45" t="s">
        <v>59</v>
      </c>
      <c r="I94" s="38">
        <v>5000</v>
      </c>
      <c r="J94" s="39">
        <v>-4512.11</v>
      </c>
      <c r="K94" s="40">
        <f>I94-J94</f>
        <v>9512.11</v>
      </c>
    </row>
    <row r="95" spans="1:11" ht="22.5">
      <c r="A95" s="44" t="s">
        <v>100</v>
      </c>
      <c r="B95" s="30">
        <v>1</v>
      </c>
      <c r="C95" s="46"/>
      <c r="D95" s="47" t="s">
        <v>60</v>
      </c>
      <c r="E95" s="48" t="s">
        <v>73</v>
      </c>
      <c r="F95" s="48" t="s">
        <v>85</v>
      </c>
      <c r="G95" s="48" t="s">
        <v>88</v>
      </c>
      <c r="H95" s="45" t="s">
        <v>89</v>
      </c>
      <c r="I95" s="38">
        <v>5000</v>
      </c>
      <c r="J95" s="39">
        <v>-4512.11</v>
      </c>
      <c r="K95" s="40">
        <f>I95-J95</f>
        <v>9512.11</v>
      </c>
    </row>
    <row r="96" spans="1:11" ht="44.25" customHeight="1">
      <c r="A96" s="44" t="s">
        <v>101</v>
      </c>
      <c r="B96" s="30">
        <v>1</v>
      </c>
      <c r="C96" s="46"/>
      <c r="D96" s="47" t="s">
        <v>60</v>
      </c>
      <c r="E96" s="48" t="s">
        <v>199</v>
      </c>
      <c r="F96" s="48" t="s">
        <v>85</v>
      </c>
      <c r="G96" s="48" t="s">
        <v>88</v>
      </c>
      <c r="H96" s="45" t="s">
        <v>89</v>
      </c>
      <c r="I96" s="38">
        <v>5000</v>
      </c>
      <c r="J96" s="39">
        <v>-4512.11</v>
      </c>
      <c r="K96" s="40">
        <f>IF(ISNUMBER(I96),I96,0)-IF(ISNUMBER(J96),J96,0)</f>
        <v>9512.11</v>
      </c>
    </row>
    <row r="97" spans="1:11" ht="22.5" hidden="1">
      <c r="A97" s="44" t="s">
        <v>100</v>
      </c>
      <c r="B97" s="30">
        <v>1</v>
      </c>
      <c r="C97" s="46"/>
      <c r="D97" s="47" t="s">
        <v>60</v>
      </c>
      <c r="E97" s="48" t="s">
        <v>73</v>
      </c>
      <c r="F97" s="48" t="s">
        <v>85</v>
      </c>
      <c r="G97" s="48" t="s">
        <v>88</v>
      </c>
      <c r="H97" s="45" t="s">
        <v>89</v>
      </c>
      <c r="I97" s="38">
        <v>5000</v>
      </c>
      <c r="J97" s="39">
        <v>2159.84</v>
      </c>
      <c r="K97" s="40">
        <f>IF(ISNUMBER(I97),I97,0)-IF(ISNUMBER(J97),J97,0)</f>
        <v>2840.16</v>
      </c>
    </row>
    <row r="98" spans="1:11" ht="1.5" customHeight="1" hidden="1">
      <c r="A98" s="44" t="s">
        <v>105</v>
      </c>
      <c r="B98" s="30">
        <v>1</v>
      </c>
      <c r="C98" s="46"/>
      <c r="D98" s="47" t="s">
        <v>61</v>
      </c>
      <c r="E98" s="48" t="s">
        <v>179</v>
      </c>
      <c r="F98" s="48" t="s">
        <v>87</v>
      </c>
      <c r="G98" s="48" t="s">
        <v>88</v>
      </c>
      <c r="H98" s="45" t="s">
        <v>92</v>
      </c>
      <c r="I98" s="38">
        <v>100000</v>
      </c>
      <c r="J98" s="39">
        <v>375867</v>
      </c>
      <c r="K98" s="40">
        <v>-260510.35</v>
      </c>
    </row>
    <row r="99" spans="1:11" ht="43.5" customHeight="1">
      <c r="A99" s="44" t="s">
        <v>101</v>
      </c>
      <c r="B99" s="30">
        <v>1</v>
      </c>
      <c r="C99" s="46"/>
      <c r="D99" s="47" t="s">
        <v>60</v>
      </c>
      <c r="E99" s="48" t="s">
        <v>181</v>
      </c>
      <c r="F99" s="48" t="s">
        <v>87</v>
      </c>
      <c r="G99" s="48" t="s">
        <v>184</v>
      </c>
      <c r="H99" s="45" t="s">
        <v>89</v>
      </c>
      <c r="I99" s="38">
        <v>0</v>
      </c>
      <c r="J99" s="39">
        <v>-4512.16</v>
      </c>
      <c r="K99" s="40">
        <v>0</v>
      </c>
    </row>
    <row r="100" spans="1:11" ht="55.5" customHeight="1">
      <c r="A100" s="44" t="s">
        <v>101</v>
      </c>
      <c r="B100" s="30">
        <v>1</v>
      </c>
      <c r="C100" s="46"/>
      <c r="D100" s="47" t="s">
        <v>60</v>
      </c>
      <c r="E100" s="48" t="s">
        <v>181</v>
      </c>
      <c r="F100" s="48" t="s">
        <v>87</v>
      </c>
      <c r="G100" s="48" t="s">
        <v>183</v>
      </c>
      <c r="H100" s="45" t="s">
        <v>89</v>
      </c>
      <c r="I100" s="38">
        <v>0</v>
      </c>
      <c r="J100" s="39">
        <v>0.05</v>
      </c>
      <c r="K100" s="40">
        <v>0</v>
      </c>
    </row>
    <row r="101" spans="1:11" ht="78.75" customHeight="1">
      <c r="A101" s="44" t="s">
        <v>332</v>
      </c>
      <c r="B101" s="30">
        <v>1</v>
      </c>
      <c r="C101" s="46"/>
      <c r="D101" s="47" t="s">
        <v>59</v>
      </c>
      <c r="E101" s="48" t="s">
        <v>354</v>
      </c>
      <c r="F101" s="48" t="s">
        <v>85</v>
      </c>
      <c r="G101" s="48" t="s">
        <v>88</v>
      </c>
      <c r="H101" s="45" t="s">
        <v>59</v>
      </c>
      <c r="I101" s="38">
        <v>207000</v>
      </c>
      <c r="J101" s="70">
        <v>395591.82</v>
      </c>
      <c r="K101" s="40">
        <f>I101-J101</f>
        <v>-188591.82</v>
      </c>
    </row>
    <row r="102" spans="1:11" ht="67.5" customHeight="1">
      <c r="A102" s="44" t="s">
        <v>296</v>
      </c>
      <c r="B102" s="30">
        <v>1</v>
      </c>
      <c r="C102" s="46"/>
      <c r="D102" s="47" t="s">
        <v>59</v>
      </c>
      <c r="E102" s="48" t="s">
        <v>74</v>
      </c>
      <c r="F102" s="48" t="s">
        <v>85</v>
      </c>
      <c r="G102" s="48" t="s">
        <v>88</v>
      </c>
      <c r="H102" s="45" t="s">
        <v>90</v>
      </c>
      <c r="I102" s="38">
        <v>207000</v>
      </c>
      <c r="J102" s="70">
        <v>395591.82</v>
      </c>
      <c r="K102" s="40">
        <f>I102-J102</f>
        <v>-188591.82</v>
      </c>
    </row>
    <row r="103" spans="1:11" ht="67.5" customHeight="1">
      <c r="A103" s="44" t="s">
        <v>296</v>
      </c>
      <c r="B103" s="30"/>
      <c r="C103" s="46"/>
      <c r="D103" s="47" t="s">
        <v>59</v>
      </c>
      <c r="E103" s="48" t="s">
        <v>200</v>
      </c>
      <c r="F103" s="48" t="s">
        <v>85</v>
      </c>
      <c r="G103" s="48" t="s">
        <v>59</v>
      </c>
      <c r="H103" s="45" t="s">
        <v>90</v>
      </c>
      <c r="I103" s="38">
        <v>207000</v>
      </c>
      <c r="J103" s="70">
        <v>395591.82</v>
      </c>
      <c r="K103" s="40">
        <f>I103-J103</f>
        <v>-188591.82</v>
      </c>
    </row>
    <row r="104" spans="1:11" ht="67.5" customHeight="1">
      <c r="A104" s="44" t="s">
        <v>296</v>
      </c>
      <c r="B104" s="30">
        <v>1</v>
      </c>
      <c r="C104" s="46"/>
      <c r="D104" s="47" t="s">
        <v>59</v>
      </c>
      <c r="E104" s="48" t="s">
        <v>180</v>
      </c>
      <c r="F104" s="48" t="s">
        <v>87</v>
      </c>
      <c r="G104" s="48" t="s">
        <v>88</v>
      </c>
      <c r="H104" s="45" t="s">
        <v>90</v>
      </c>
      <c r="I104" s="38">
        <v>207000</v>
      </c>
      <c r="J104" s="70">
        <v>395591.82</v>
      </c>
      <c r="K104" s="40">
        <f>I104-J104</f>
        <v>-188591.82</v>
      </c>
    </row>
    <row r="105" spans="1:11" ht="65.25" customHeight="1">
      <c r="A105" s="44" t="s">
        <v>296</v>
      </c>
      <c r="B105" s="30">
        <v>1</v>
      </c>
      <c r="C105" s="46"/>
      <c r="D105" s="47" t="s">
        <v>61</v>
      </c>
      <c r="E105" s="48" t="s">
        <v>180</v>
      </c>
      <c r="F105" s="48" t="s">
        <v>87</v>
      </c>
      <c r="G105" s="48" t="s">
        <v>88</v>
      </c>
      <c r="H105" s="45" t="s">
        <v>90</v>
      </c>
      <c r="I105" s="38">
        <v>207000</v>
      </c>
      <c r="J105" s="70">
        <v>395591.82</v>
      </c>
      <c r="K105" s="40">
        <f>I105-J105</f>
        <v>-188591.82</v>
      </c>
    </row>
    <row r="106" spans="1:11" ht="63.75" customHeight="1">
      <c r="A106" s="71" t="s">
        <v>297</v>
      </c>
      <c r="B106" s="30"/>
      <c r="C106" s="46"/>
      <c r="D106" s="47" t="s">
        <v>59</v>
      </c>
      <c r="E106" s="48" t="s">
        <v>75</v>
      </c>
      <c r="F106" s="48" t="s">
        <v>85</v>
      </c>
      <c r="G106" s="48" t="s">
        <v>88</v>
      </c>
      <c r="H106" s="45" t="s">
        <v>59</v>
      </c>
      <c r="I106" s="38">
        <v>60000</v>
      </c>
      <c r="J106" s="39">
        <v>0</v>
      </c>
      <c r="K106" s="40">
        <f>IF(ISNUMBER(I106),I106,0)-IF(ISNUMBER(J106),J106,0)</f>
        <v>60000</v>
      </c>
    </row>
    <row r="107" spans="1:11" ht="25.5" customHeight="1">
      <c r="A107" s="71" t="s">
        <v>315</v>
      </c>
      <c r="B107" s="71" t="s">
        <v>206</v>
      </c>
      <c r="C107" s="71"/>
      <c r="D107" s="47" t="s">
        <v>59</v>
      </c>
      <c r="E107" s="48" t="s">
        <v>314</v>
      </c>
      <c r="F107" s="48" t="s">
        <v>85</v>
      </c>
      <c r="G107" s="48" t="s">
        <v>88</v>
      </c>
      <c r="H107" s="45" t="s">
        <v>91</v>
      </c>
      <c r="I107" s="38">
        <v>60000</v>
      </c>
      <c r="J107" s="39">
        <v>0</v>
      </c>
      <c r="K107" s="40">
        <f>IF(ISNUMBER(I107),I107,0)-IF(ISNUMBER(J107),J107,0)</f>
        <v>60000</v>
      </c>
    </row>
    <row r="108" spans="1:11" ht="25.5" customHeight="1">
      <c r="A108" s="71" t="s">
        <v>385</v>
      </c>
      <c r="B108" s="71"/>
      <c r="C108" s="71"/>
      <c r="D108" s="47" t="s">
        <v>59</v>
      </c>
      <c r="E108" s="48" t="s">
        <v>355</v>
      </c>
      <c r="F108" s="48" t="s">
        <v>85</v>
      </c>
      <c r="G108" s="48" t="s">
        <v>88</v>
      </c>
      <c r="H108" s="45" t="s">
        <v>91</v>
      </c>
      <c r="I108" s="38">
        <v>60000</v>
      </c>
      <c r="J108" s="39">
        <v>0</v>
      </c>
      <c r="K108" s="40">
        <v>60000</v>
      </c>
    </row>
    <row r="109" spans="1:11" ht="27" customHeight="1">
      <c r="A109" s="71" t="s">
        <v>298</v>
      </c>
      <c r="B109" s="71" t="s">
        <v>206</v>
      </c>
      <c r="C109" s="71"/>
      <c r="D109" s="47" t="s">
        <v>59</v>
      </c>
      <c r="E109" s="48" t="s">
        <v>207</v>
      </c>
      <c r="F109" s="48" t="s">
        <v>87</v>
      </c>
      <c r="G109" s="48" t="s">
        <v>88</v>
      </c>
      <c r="H109" s="45" t="s">
        <v>91</v>
      </c>
      <c r="I109" s="38">
        <v>60000</v>
      </c>
      <c r="J109" s="39">
        <v>0</v>
      </c>
      <c r="K109" s="40">
        <f>IF(ISNUMBER(I109),I109,0)-IF(ISNUMBER(J109),J109,0)</f>
        <v>60000</v>
      </c>
    </row>
    <row r="110" spans="1:11" ht="43.5" customHeight="1">
      <c r="A110" s="71" t="s">
        <v>298</v>
      </c>
      <c r="B110" s="71" t="s">
        <v>206</v>
      </c>
      <c r="C110" s="71"/>
      <c r="D110" s="47" t="s">
        <v>62</v>
      </c>
      <c r="E110" s="48" t="s">
        <v>207</v>
      </c>
      <c r="F110" s="48" t="s">
        <v>87</v>
      </c>
      <c r="G110" s="48" t="s">
        <v>88</v>
      </c>
      <c r="H110" s="45" t="s">
        <v>91</v>
      </c>
      <c r="I110" s="38">
        <v>60000</v>
      </c>
      <c r="J110" s="39">
        <v>0</v>
      </c>
      <c r="K110" s="40">
        <f>IF(ISNUMBER(I110),I110,0)-IF(ISNUMBER(J110),J110,0)</f>
        <v>60000</v>
      </c>
    </row>
    <row r="111" spans="1:11" ht="37.5" customHeight="1" hidden="1">
      <c r="A111" s="44"/>
      <c r="B111" s="30"/>
      <c r="C111" s="46"/>
      <c r="D111" s="47"/>
      <c r="E111" s="48"/>
      <c r="F111" s="48"/>
      <c r="G111" s="48"/>
      <c r="H111" s="45"/>
      <c r="I111" s="38"/>
      <c r="J111" s="70"/>
      <c r="K111" s="40"/>
    </row>
    <row r="112" spans="1:11" ht="56.25">
      <c r="A112" s="44" t="s">
        <v>104</v>
      </c>
      <c r="B112" s="30">
        <v>1</v>
      </c>
      <c r="C112" s="46"/>
      <c r="D112" s="47" t="s">
        <v>59</v>
      </c>
      <c r="E112" s="48" t="s">
        <v>77</v>
      </c>
      <c r="F112" s="48" t="s">
        <v>85</v>
      </c>
      <c r="G112" s="48" t="s">
        <v>88</v>
      </c>
      <c r="H112" s="45" t="s">
        <v>59</v>
      </c>
      <c r="I112" s="38">
        <v>754000</v>
      </c>
      <c r="J112" s="70">
        <v>355428.58</v>
      </c>
      <c r="K112" s="40">
        <f>I112-J112</f>
        <v>398571.42</v>
      </c>
    </row>
    <row r="113" spans="1:11" ht="123.75">
      <c r="A113" s="44" t="s">
        <v>294</v>
      </c>
      <c r="B113" s="30">
        <v>3</v>
      </c>
      <c r="C113" s="46"/>
      <c r="D113" s="47" t="s">
        <v>59</v>
      </c>
      <c r="E113" s="48" t="s">
        <v>78</v>
      </c>
      <c r="F113" s="48" t="s">
        <v>85</v>
      </c>
      <c r="G113" s="48" t="s">
        <v>88</v>
      </c>
      <c r="H113" s="45" t="s">
        <v>92</v>
      </c>
      <c r="I113" s="38">
        <v>754000</v>
      </c>
      <c r="J113" s="70">
        <v>355428.58</v>
      </c>
      <c r="K113" s="40">
        <f>I113-J113</f>
        <v>398571.42</v>
      </c>
    </row>
    <row r="114" spans="1:11" ht="69" customHeight="1">
      <c r="A114" s="44" t="s">
        <v>313</v>
      </c>
      <c r="B114" s="30">
        <v>4</v>
      </c>
      <c r="C114" s="46"/>
      <c r="D114" s="47" t="s">
        <v>59</v>
      </c>
      <c r="E114" s="48" t="s">
        <v>312</v>
      </c>
      <c r="F114" s="48" t="s">
        <v>85</v>
      </c>
      <c r="G114" s="48" t="s">
        <v>88</v>
      </c>
      <c r="H114" s="45" t="s">
        <v>92</v>
      </c>
      <c r="I114" s="38">
        <v>754000</v>
      </c>
      <c r="J114" s="70">
        <v>355428.58</v>
      </c>
      <c r="K114" s="40">
        <f>I114-J114</f>
        <v>398571.42</v>
      </c>
    </row>
    <row r="115" spans="1:11" ht="69" customHeight="1">
      <c r="A115" s="44" t="s">
        <v>313</v>
      </c>
      <c r="B115" s="30">
        <v>4</v>
      </c>
      <c r="C115" s="46"/>
      <c r="D115" s="47" t="s">
        <v>59</v>
      </c>
      <c r="E115" s="48" t="s">
        <v>312</v>
      </c>
      <c r="F115" s="48" t="s">
        <v>87</v>
      </c>
      <c r="G115" s="48" t="s">
        <v>88</v>
      </c>
      <c r="H115" s="45" t="s">
        <v>92</v>
      </c>
      <c r="I115" s="38">
        <v>754000</v>
      </c>
      <c r="J115" s="70">
        <v>355428.58</v>
      </c>
      <c r="K115" s="40">
        <f>I115-J115</f>
        <v>398571.42</v>
      </c>
    </row>
    <row r="116" spans="1:11" ht="90">
      <c r="A116" s="44" t="s">
        <v>295</v>
      </c>
      <c r="B116" s="30">
        <v>1</v>
      </c>
      <c r="C116" s="46"/>
      <c r="D116" s="47" t="s">
        <v>61</v>
      </c>
      <c r="E116" s="48" t="s">
        <v>179</v>
      </c>
      <c r="F116" s="48" t="s">
        <v>87</v>
      </c>
      <c r="G116" s="48" t="s">
        <v>88</v>
      </c>
      <c r="H116" s="45" t="s">
        <v>92</v>
      </c>
      <c r="I116" s="38">
        <v>754000</v>
      </c>
      <c r="J116" s="70">
        <v>355428.58</v>
      </c>
      <c r="K116" s="40">
        <f>I116-J116</f>
        <v>398571.42</v>
      </c>
    </row>
    <row r="117" spans="1:11" ht="21.75" customHeight="1">
      <c r="A117" s="44" t="s">
        <v>323</v>
      </c>
      <c r="B117" s="30"/>
      <c r="C117" s="46"/>
      <c r="D117" s="47" t="s">
        <v>59</v>
      </c>
      <c r="E117" s="48" t="s">
        <v>322</v>
      </c>
      <c r="F117" s="48" t="s">
        <v>85</v>
      </c>
      <c r="G117" s="48" t="s">
        <v>88</v>
      </c>
      <c r="H117" s="45" t="s">
        <v>59</v>
      </c>
      <c r="I117" s="38">
        <v>5000</v>
      </c>
      <c r="J117" s="39">
        <v>21500</v>
      </c>
      <c r="K117" s="40">
        <v>-16500</v>
      </c>
    </row>
    <row r="118" spans="1:11" ht="60.75" customHeight="1" hidden="1">
      <c r="A118" s="44"/>
      <c r="B118" s="30"/>
      <c r="C118" s="46"/>
      <c r="D118" s="47"/>
      <c r="E118" s="48"/>
      <c r="F118" s="48"/>
      <c r="G118" s="48"/>
      <c r="H118" s="45"/>
      <c r="I118" s="38"/>
      <c r="J118" s="39"/>
      <c r="K118" s="40"/>
    </row>
    <row r="119" spans="1:11" ht="56.25">
      <c r="A119" s="44" t="s">
        <v>346</v>
      </c>
      <c r="B119" s="30"/>
      <c r="C119" s="46"/>
      <c r="D119" s="47" t="s">
        <v>59</v>
      </c>
      <c r="E119" s="48" t="s">
        <v>356</v>
      </c>
      <c r="F119" s="48" t="s">
        <v>342</v>
      </c>
      <c r="G119" s="48" t="s">
        <v>88</v>
      </c>
      <c r="H119" s="45" t="s">
        <v>190</v>
      </c>
      <c r="I119" s="38">
        <v>0</v>
      </c>
      <c r="J119" s="70">
        <v>20000</v>
      </c>
      <c r="K119" s="40">
        <v>0</v>
      </c>
    </row>
    <row r="120" spans="1:11" ht="12.75" hidden="1">
      <c r="A120" s="44"/>
      <c r="B120" s="30"/>
      <c r="C120" s="46"/>
      <c r="D120" s="47"/>
      <c r="E120" s="48"/>
      <c r="F120" s="48"/>
      <c r="G120" s="48"/>
      <c r="H120" s="45"/>
      <c r="I120" s="38"/>
      <c r="J120" s="39"/>
      <c r="K120" s="40"/>
    </row>
    <row r="121" spans="1:11" ht="56.25">
      <c r="A121" s="44" t="s">
        <v>346</v>
      </c>
      <c r="B121" s="30"/>
      <c r="C121" s="46"/>
      <c r="D121" s="47" t="s">
        <v>59</v>
      </c>
      <c r="E121" s="48" t="s">
        <v>341</v>
      </c>
      <c r="F121" s="48" t="s">
        <v>342</v>
      </c>
      <c r="G121" s="48" t="s">
        <v>88</v>
      </c>
      <c r="H121" s="45" t="s">
        <v>190</v>
      </c>
      <c r="I121" s="38">
        <v>0</v>
      </c>
      <c r="J121" s="70">
        <v>20000</v>
      </c>
      <c r="K121" s="40">
        <v>0</v>
      </c>
    </row>
    <row r="122" spans="1:11" ht="51" customHeight="1">
      <c r="A122" s="44" t="s">
        <v>346</v>
      </c>
      <c r="B122" s="30"/>
      <c r="C122" s="46"/>
      <c r="D122" s="47" t="s">
        <v>340</v>
      </c>
      <c r="E122" s="48" t="s">
        <v>341</v>
      </c>
      <c r="F122" s="48" t="s">
        <v>342</v>
      </c>
      <c r="G122" s="48" t="s">
        <v>88</v>
      </c>
      <c r="H122" s="45" t="s">
        <v>190</v>
      </c>
      <c r="I122" s="38">
        <v>0</v>
      </c>
      <c r="J122" s="70">
        <v>20000</v>
      </c>
      <c r="K122" s="40">
        <v>0</v>
      </c>
    </row>
    <row r="123" spans="1:11" ht="45.75" customHeight="1">
      <c r="A123" s="44" t="s">
        <v>311</v>
      </c>
      <c r="B123" s="30"/>
      <c r="C123" s="46"/>
      <c r="D123" s="47" t="s">
        <v>59</v>
      </c>
      <c r="E123" s="48" t="s">
        <v>310</v>
      </c>
      <c r="F123" s="48" t="s">
        <v>85</v>
      </c>
      <c r="G123" s="48" t="s">
        <v>88</v>
      </c>
      <c r="H123" s="45" t="s">
        <v>190</v>
      </c>
      <c r="I123" s="38">
        <v>5000</v>
      </c>
      <c r="J123" s="39">
        <v>1500</v>
      </c>
      <c r="K123" s="40">
        <v>3500</v>
      </c>
    </row>
    <row r="124" spans="1:11" ht="24.75" customHeight="1">
      <c r="A124" s="44" t="s">
        <v>299</v>
      </c>
      <c r="B124" s="30"/>
      <c r="C124" s="46"/>
      <c r="D124" s="47" t="s">
        <v>59</v>
      </c>
      <c r="E124" s="48" t="s">
        <v>189</v>
      </c>
      <c r="F124" s="48" t="s">
        <v>87</v>
      </c>
      <c r="G124" s="48" t="s">
        <v>88</v>
      </c>
      <c r="H124" s="45" t="s">
        <v>190</v>
      </c>
      <c r="I124" s="38">
        <v>5000</v>
      </c>
      <c r="J124" s="39">
        <v>1500</v>
      </c>
      <c r="K124" s="40">
        <v>3500</v>
      </c>
    </row>
    <row r="125" spans="1:11" ht="0.75" customHeight="1">
      <c r="A125" s="44" t="s">
        <v>311</v>
      </c>
      <c r="B125" s="30"/>
      <c r="C125" s="46"/>
      <c r="D125" s="47" t="s">
        <v>62</v>
      </c>
      <c r="E125" s="48" t="s">
        <v>310</v>
      </c>
      <c r="F125" s="48" t="s">
        <v>85</v>
      </c>
      <c r="G125" s="48" t="s">
        <v>88</v>
      </c>
      <c r="H125" s="45" t="s">
        <v>190</v>
      </c>
      <c r="I125" s="38">
        <v>5000</v>
      </c>
      <c r="J125" s="39">
        <v>1500</v>
      </c>
      <c r="K125" s="40">
        <v>3500</v>
      </c>
    </row>
    <row r="126" spans="1:11" ht="0.75" customHeight="1" hidden="1">
      <c r="A126" s="44" t="s">
        <v>278</v>
      </c>
      <c r="B126" s="30">
        <v>1</v>
      </c>
      <c r="C126" s="46"/>
      <c r="D126" s="47" t="s">
        <v>62</v>
      </c>
      <c r="E126" s="48" t="s">
        <v>279</v>
      </c>
      <c r="F126" s="48" t="s">
        <v>87</v>
      </c>
      <c r="G126" s="48" t="s">
        <v>280</v>
      </c>
      <c r="H126" s="45" t="s">
        <v>93</v>
      </c>
      <c r="I126" s="38">
        <v>210</v>
      </c>
      <c r="J126" s="70">
        <v>-1060</v>
      </c>
      <c r="K126" s="40">
        <v>0</v>
      </c>
    </row>
    <row r="127" spans="1:11" ht="67.5">
      <c r="A127" s="44" t="s">
        <v>299</v>
      </c>
      <c r="B127" s="30"/>
      <c r="C127" s="46"/>
      <c r="D127" s="47" t="s">
        <v>62</v>
      </c>
      <c r="E127" s="48" t="s">
        <v>189</v>
      </c>
      <c r="F127" s="48" t="s">
        <v>87</v>
      </c>
      <c r="G127" s="48" t="s">
        <v>88</v>
      </c>
      <c r="H127" s="45" t="s">
        <v>190</v>
      </c>
      <c r="I127" s="38">
        <v>5000</v>
      </c>
      <c r="J127" s="39">
        <v>1500</v>
      </c>
      <c r="K127" s="40">
        <v>3500</v>
      </c>
    </row>
    <row r="128" spans="1:11" ht="22.5" hidden="1">
      <c r="A128" s="44" t="s">
        <v>305</v>
      </c>
      <c r="B128" s="30"/>
      <c r="C128" s="46"/>
      <c r="D128" s="47" t="s">
        <v>59</v>
      </c>
      <c r="E128" s="48" t="s">
        <v>306</v>
      </c>
      <c r="F128" s="48" t="s">
        <v>85</v>
      </c>
      <c r="G128" s="48" t="s">
        <v>88</v>
      </c>
      <c r="H128" s="45" t="s">
        <v>59</v>
      </c>
      <c r="I128" s="38">
        <v>0</v>
      </c>
      <c r="J128" s="39">
        <v>0</v>
      </c>
      <c r="K128" s="40">
        <v>0</v>
      </c>
    </row>
    <row r="129" spans="1:11" ht="22.5" hidden="1">
      <c r="A129" s="44" t="s">
        <v>308</v>
      </c>
      <c r="B129" s="30">
        <v>1</v>
      </c>
      <c r="C129" s="46"/>
      <c r="D129" s="47" t="s">
        <v>59</v>
      </c>
      <c r="E129" s="48" t="s">
        <v>307</v>
      </c>
      <c r="F129" s="48" t="s">
        <v>85</v>
      </c>
      <c r="G129" s="48" t="s">
        <v>88</v>
      </c>
      <c r="H129" s="45" t="s">
        <v>195</v>
      </c>
      <c r="I129" s="38">
        <v>0</v>
      </c>
      <c r="J129" s="39">
        <v>0</v>
      </c>
      <c r="K129" s="40">
        <v>0</v>
      </c>
    </row>
    <row r="130" spans="1:11" ht="45" hidden="1">
      <c r="A130" s="44" t="s">
        <v>309</v>
      </c>
      <c r="B130" s="30">
        <v>1</v>
      </c>
      <c r="C130" s="46"/>
      <c r="D130" s="47" t="s">
        <v>63</v>
      </c>
      <c r="E130" s="48" t="s">
        <v>194</v>
      </c>
      <c r="F130" s="48" t="s">
        <v>87</v>
      </c>
      <c r="G130" s="48" t="s">
        <v>88</v>
      </c>
      <c r="H130" s="45" t="s">
        <v>195</v>
      </c>
      <c r="I130" s="38">
        <v>0</v>
      </c>
      <c r="J130" s="39">
        <v>0</v>
      </c>
      <c r="K130" s="40">
        <v>0</v>
      </c>
    </row>
    <row r="131" spans="1:11" ht="22.5">
      <c r="A131" s="44" t="s">
        <v>106</v>
      </c>
      <c r="B131" s="30">
        <v>1</v>
      </c>
      <c r="C131" s="46"/>
      <c r="D131" s="47" t="s">
        <v>59</v>
      </c>
      <c r="E131" s="48" t="s">
        <v>79</v>
      </c>
      <c r="F131" s="48" t="s">
        <v>85</v>
      </c>
      <c r="G131" s="48" t="s">
        <v>88</v>
      </c>
      <c r="H131" s="45" t="s">
        <v>59</v>
      </c>
      <c r="I131" s="38">
        <f>I133+I137+I141</f>
        <v>23073688</v>
      </c>
      <c r="J131" s="70">
        <f>J132</f>
        <v>3719675.7</v>
      </c>
      <c r="K131" s="40">
        <f>I131-J131</f>
        <v>19354012.3</v>
      </c>
    </row>
    <row r="132" spans="1:11" ht="78.75">
      <c r="A132" s="44" t="s">
        <v>300</v>
      </c>
      <c r="B132" s="30">
        <v>1</v>
      </c>
      <c r="C132" s="46"/>
      <c r="D132" s="47" t="s">
        <v>59</v>
      </c>
      <c r="E132" s="48" t="s">
        <v>80</v>
      </c>
      <c r="F132" s="48" t="s">
        <v>85</v>
      </c>
      <c r="G132" s="48" t="s">
        <v>88</v>
      </c>
      <c r="H132" s="45" t="s">
        <v>59</v>
      </c>
      <c r="I132" s="38">
        <v>23073688</v>
      </c>
      <c r="J132" s="70">
        <f>J133+J137+J141</f>
        <v>3719675.7</v>
      </c>
      <c r="K132" s="40">
        <f>I132-J132</f>
        <v>19354012.3</v>
      </c>
    </row>
    <row r="133" spans="1:11" ht="45">
      <c r="A133" s="44" t="s">
        <v>345</v>
      </c>
      <c r="B133" s="30">
        <v>1</v>
      </c>
      <c r="C133" s="46"/>
      <c r="D133" s="47" t="s">
        <v>59</v>
      </c>
      <c r="E133" s="48" t="s">
        <v>81</v>
      </c>
      <c r="F133" s="48" t="s">
        <v>85</v>
      </c>
      <c r="G133" s="48" t="s">
        <v>88</v>
      </c>
      <c r="H133" s="45" t="s">
        <v>93</v>
      </c>
      <c r="I133" s="38">
        <v>4436597</v>
      </c>
      <c r="J133" s="39">
        <v>2471522</v>
      </c>
      <c r="K133" s="40">
        <f>I133-J133</f>
        <v>1965075</v>
      </c>
    </row>
    <row r="134" spans="1:11" ht="45">
      <c r="A134" s="44" t="s">
        <v>107</v>
      </c>
      <c r="B134" s="30">
        <v>1</v>
      </c>
      <c r="C134" s="46"/>
      <c r="D134" s="47" t="s">
        <v>59</v>
      </c>
      <c r="E134" s="48" t="s">
        <v>343</v>
      </c>
      <c r="F134" s="48" t="s">
        <v>85</v>
      </c>
      <c r="G134" s="48" t="s">
        <v>88</v>
      </c>
      <c r="H134" s="45" t="s">
        <v>93</v>
      </c>
      <c r="I134" s="38">
        <v>4436597</v>
      </c>
      <c r="J134" s="39">
        <v>2471522</v>
      </c>
      <c r="K134" s="40">
        <f>I134-J134</f>
        <v>1965075</v>
      </c>
    </row>
    <row r="135" spans="1:11" ht="45">
      <c r="A135" s="44" t="s">
        <v>107</v>
      </c>
      <c r="B135" s="30">
        <v>1</v>
      </c>
      <c r="C135" s="46"/>
      <c r="D135" s="47" t="s">
        <v>59</v>
      </c>
      <c r="E135" s="48" t="s">
        <v>343</v>
      </c>
      <c r="F135" s="48" t="s">
        <v>87</v>
      </c>
      <c r="G135" s="48" t="s">
        <v>88</v>
      </c>
      <c r="H135" s="45" t="s">
        <v>93</v>
      </c>
      <c r="I135" s="38">
        <v>4436597</v>
      </c>
      <c r="J135" s="39">
        <v>2471522</v>
      </c>
      <c r="K135" s="40">
        <f>I135-J135</f>
        <v>1965075</v>
      </c>
    </row>
    <row r="136" spans="1:11" ht="56.25">
      <c r="A136" s="44" t="s">
        <v>357</v>
      </c>
      <c r="B136" s="30">
        <v>1</v>
      </c>
      <c r="C136" s="46"/>
      <c r="D136" s="47" t="s">
        <v>63</v>
      </c>
      <c r="E136" s="48" t="s">
        <v>343</v>
      </c>
      <c r="F136" s="48" t="s">
        <v>87</v>
      </c>
      <c r="G136" s="48" t="s">
        <v>344</v>
      </c>
      <c r="H136" s="45" t="s">
        <v>93</v>
      </c>
      <c r="I136" s="38">
        <v>4436597</v>
      </c>
      <c r="J136" s="39">
        <v>2471522</v>
      </c>
      <c r="K136" s="40">
        <f aca="true" t="shared" si="0" ref="K136:K145">IF(ISNUMBER(I136),I136,0)-IF(ISNUMBER(J136),J136,0)</f>
        <v>1965075</v>
      </c>
    </row>
    <row r="137" spans="1:11" ht="56.25">
      <c r="A137" s="44" t="s">
        <v>301</v>
      </c>
      <c r="B137" s="30">
        <v>1</v>
      </c>
      <c r="C137" s="46"/>
      <c r="D137" s="47" t="s">
        <v>59</v>
      </c>
      <c r="E137" s="48" t="s">
        <v>82</v>
      </c>
      <c r="F137" s="48" t="s">
        <v>85</v>
      </c>
      <c r="G137" s="48" t="s">
        <v>88</v>
      </c>
      <c r="H137" s="45" t="s">
        <v>93</v>
      </c>
      <c r="I137" s="38">
        <v>85018</v>
      </c>
      <c r="J137" s="39">
        <v>72621</v>
      </c>
      <c r="K137" s="40">
        <f>I137-J137</f>
        <v>12397</v>
      </c>
    </row>
    <row r="138" spans="1:11" ht="67.5">
      <c r="A138" s="44" t="s">
        <v>302</v>
      </c>
      <c r="B138" s="30">
        <v>1</v>
      </c>
      <c r="C138" s="46"/>
      <c r="D138" s="47" t="s">
        <v>59</v>
      </c>
      <c r="E138" s="48" t="s">
        <v>83</v>
      </c>
      <c r="F138" s="48" t="s">
        <v>85</v>
      </c>
      <c r="G138" s="48" t="s">
        <v>88</v>
      </c>
      <c r="H138" s="45" t="s">
        <v>93</v>
      </c>
      <c r="I138" s="38">
        <v>85018</v>
      </c>
      <c r="J138" s="39">
        <v>72621</v>
      </c>
      <c r="K138" s="40">
        <f t="shared" si="0"/>
        <v>12397</v>
      </c>
    </row>
    <row r="139" spans="1:11" ht="78.75">
      <c r="A139" s="44" t="s">
        <v>303</v>
      </c>
      <c r="B139" s="30">
        <v>1</v>
      </c>
      <c r="C139" s="46"/>
      <c r="D139" s="47" t="s">
        <v>59</v>
      </c>
      <c r="E139" s="48" t="s">
        <v>83</v>
      </c>
      <c r="F139" s="48" t="s">
        <v>87</v>
      </c>
      <c r="G139" s="48" t="s">
        <v>88</v>
      </c>
      <c r="H139" s="45" t="s">
        <v>93</v>
      </c>
      <c r="I139" s="38">
        <v>85018</v>
      </c>
      <c r="J139" s="39">
        <v>72621</v>
      </c>
      <c r="K139" s="40">
        <f>IF(ISNUMBER(I139),I139,0)-IF(ISNUMBER(J139),J139,0)</f>
        <v>12397</v>
      </c>
    </row>
    <row r="140" spans="1:11" ht="78.75">
      <c r="A140" s="44" t="s">
        <v>303</v>
      </c>
      <c r="B140" s="30">
        <v>1</v>
      </c>
      <c r="C140" s="46"/>
      <c r="D140" s="47" t="s">
        <v>62</v>
      </c>
      <c r="E140" s="48" t="s">
        <v>83</v>
      </c>
      <c r="F140" s="48" t="s">
        <v>87</v>
      </c>
      <c r="G140" s="48" t="s">
        <v>88</v>
      </c>
      <c r="H140" s="45" t="s">
        <v>93</v>
      </c>
      <c r="I140" s="38">
        <v>85018</v>
      </c>
      <c r="J140" s="39">
        <v>72621</v>
      </c>
      <c r="K140" s="40">
        <f t="shared" si="0"/>
        <v>12397</v>
      </c>
    </row>
    <row r="141" spans="1:11" ht="123.75" customHeight="1">
      <c r="A141" s="44" t="s">
        <v>304</v>
      </c>
      <c r="B141" s="30">
        <v>1</v>
      </c>
      <c r="C141" s="46"/>
      <c r="D141" s="47" t="s">
        <v>59</v>
      </c>
      <c r="E141" s="48" t="s">
        <v>202</v>
      </c>
      <c r="F141" s="48" t="s">
        <v>85</v>
      </c>
      <c r="G141" s="48" t="s">
        <v>88</v>
      </c>
      <c r="H141" s="45" t="s">
        <v>93</v>
      </c>
      <c r="I141" s="38">
        <v>18552073</v>
      </c>
      <c r="J141" s="70">
        <f>J142+J147</f>
        <v>1175532.7</v>
      </c>
      <c r="K141" s="40">
        <f>I141-J141</f>
        <v>17376540.3</v>
      </c>
    </row>
    <row r="142" spans="1:11" ht="148.5" customHeight="1">
      <c r="A142" s="44" t="s">
        <v>370</v>
      </c>
      <c r="B142" s="30">
        <v>1</v>
      </c>
      <c r="C142" s="46"/>
      <c r="D142" s="47" t="s">
        <v>59</v>
      </c>
      <c r="E142" s="48" t="s">
        <v>84</v>
      </c>
      <c r="F142" s="48" t="s">
        <v>85</v>
      </c>
      <c r="G142" s="48" t="s">
        <v>88</v>
      </c>
      <c r="H142" s="45" t="s">
        <v>93</v>
      </c>
      <c r="I142" s="38">
        <v>777424</v>
      </c>
      <c r="J142" s="70">
        <v>224693</v>
      </c>
      <c r="K142" s="40">
        <f t="shared" si="0"/>
        <v>552731</v>
      </c>
    </row>
    <row r="143" spans="1:11" ht="157.5">
      <c r="A143" s="44" t="s">
        <v>370</v>
      </c>
      <c r="B143" s="30">
        <v>1</v>
      </c>
      <c r="C143" s="46"/>
      <c r="D143" s="47" t="s">
        <v>59</v>
      </c>
      <c r="E143" s="48" t="s">
        <v>84</v>
      </c>
      <c r="F143" s="48" t="s">
        <v>87</v>
      </c>
      <c r="G143" s="48" t="s">
        <v>88</v>
      </c>
      <c r="H143" s="45" t="s">
        <v>93</v>
      </c>
      <c r="I143" s="38">
        <v>777424</v>
      </c>
      <c r="J143" s="70">
        <v>224693</v>
      </c>
      <c r="K143" s="40">
        <f>IF(ISNUMBER(I143),I143,0)-IF(ISNUMBER(J143),J143,0)</f>
        <v>552731</v>
      </c>
    </row>
    <row r="144" spans="1:11" ht="134.25" customHeight="1">
      <c r="A144" s="44" t="s">
        <v>370</v>
      </c>
      <c r="B144" s="30">
        <v>1</v>
      </c>
      <c r="C144" s="46"/>
      <c r="D144" s="47" t="s">
        <v>62</v>
      </c>
      <c r="E144" s="48" t="s">
        <v>84</v>
      </c>
      <c r="F144" s="48" t="s">
        <v>87</v>
      </c>
      <c r="G144" s="48" t="s">
        <v>203</v>
      </c>
      <c r="H144" s="45" t="s">
        <v>93</v>
      </c>
      <c r="I144" s="38">
        <v>777424</v>
      </c>
      <c r="J144" s="70">
        <v>224693</v>
      </c>
      <c r="K144" s="40">
        <f t="shared" si="0"/>
        <v>552731</v>
      </c>
    </row>
    <row r="145" spans="1:11" ht="112.5">
      <c r="A145" s="44" t="s">
        <v>367</v>
      </c>
      <c r="B145" s="30">
        <v>1</v>
      </c>
      <c r="C145" s="46"/>
      <c r="D145" s="47" t="s">
        <v>59</v>
      </c>
      <c r="E145" s="48" t="s">
        <v>368</v>
      </c>
      <c r="F145" s="48" t="s">
        <v>85</v>
      </c>
      <c r="G145" s="48" t="s">
        <v>88</v>
      </c>
      <c r="H145" s="45" t="s">
        <v>93</v>
      </c>
      <c r="I145" s="38">
        <v>17774649</v>
      </c>
      <c r="J145" s="70">
        <v>950839.7</v>
      </c>
      <c r="K145" s="40">
        <f t="shared" si="0"/>
        <v>16823809.3</v>
      </c>
    </row>
    <row r="146" spans="1:11" ht="112.5">
      <c r="A146" s="44" t="s">
        <v>367</v>
      </c>
      <c r="B146" s="30">
        <v>1</v>
      </c>
      <c r="C146" s="46"/>
      <c r="D146" s="47" t="s">
        <v>59</v>
      </c>
      <c r="E146" s="48" t="s">
        <v>368</v>
      </c>
      <c r="F146" s="48" t="s">
        <v>87</v>
      </c>
      <c r="G146" s="48" t="s">
        <v>88</v>
      </c>
      <c r="H146" s="45" t="s">
        <v>93</v>
      </c>
      <c r="I146" s="38">
        <v>17774649</v>
      </c>
      <c r="J146" s="70">
        <v>950839.7</v>
      </c>
      <c r="K146" s="40">
        <f>IF(ISNUMBER(I146),I146,0)-IF(ISNUMBER(J146),J146,0)</f>
        <v>16823809.3</v>
      </c>
    </row>
    <row r="147" spans="1:11" ht="112.5">
      <c r="A147" s="44" t="s">
        <v>371</v>
      </c>
      <c r="B147" s="30">
        <v>1</v>
      </c>
      <c r="C147" s="46"/>
      <c r="D147" s="47" t="s">
        <v>62</v>
      </c>
      <c r="E147" s="48" t="s">
        <v>368</v>
      </c>
      <c r="F147" s="48" t="s">
        <v>87</v>
      </c>
      <c r="G147" s="48" t="s">
        <v>369</v>
      </c>
      <c r="H147" s="45" t="s">
        <v>93</v>
      </c>
      <c r="I147" s="38">
        <v>17774649</v>
      </c>
      <c r="J147" s="70">
        <v>950839.7</v>
      </c>
      <c r="K147" s="40">
        <f>IF(ISNUMBER(I147),I147,0)-IF(ISNUMBER(J147),J147,0)</f>
        <v>16823809.3</v>
      </c>
    </row>
  </sheetData>
  <sheetProtection/>
  <mergeCells count="5">
    <mergeCell ref="E5:J5"/>
    <mergeCell ref="F7:I7"/>
    <mergeCell ref="D11:H13"/>
    <mergeCell ref="D14:H14"/>
    <mergeCell ref="D15:H15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2"/>
  <sheetViews>
    <sheetView showGridLines="0" zoomScale="90" zoomScaleNormal="90" zoomScalePageLayoutView="0" workbookViewId="0" topLeftCell="A57">
      <selection activeCell="AH302" sqref="AH301:AH302"/>
    </sheetView>
  </sheetViews>
  <sheetFormatPr defaultColWidth="9.00390625" defaultRowHeight="12.75"/>
  <cols>
    <col min="1" max="1" width="37.75390625" style="0" customWidth="1"/>
    <col min="2" max="2" width="4.00390625" style="0" hidden="1" customWidth="1"/>
    <col min="3" max="3" width="5.25390625" style="0" hidden="1" customWidth="1"/>
    <col min="4" max="4" width="6.375" style="0" customWidth="1"/>
    <col min="5" max="5" width="7.875" style="0" customWidth="1"/>
    <col min="6" max="6" width="8.125" style="0" hidden="1" customWidth="1"/>
    <col min="7" max="7" width="5.75390625" style="0" customWidth="1"/>
    <col min="8" max="8" width="7.625" style="0" hidden="1" customWidth="1"/>
    <col min="9" max="9" width="13.875" style="0" customWidth="1"/>
    <col min="10" max="10" width="11.625" style="0" hidden="1" customWidth="1"/>
    <col min="11" max="11" width="13.125" style="0" hidden="1" customWidth="1"/>
    <col min="12" max="14" width="9.125" style="0" hidden="1" customWidth="1"/>
    <col min="15" max="15" width="9.00390625" style="0" hidden="1" customWidth="1"/>
    <col min="16" max="22" width="9.125" style="0" hidden="1" customWidth="1"/>
    <col min="23" max="23" width="16.625" style="0" customWidth="1"/>
    <col min="24" max="24" width="7.625" style="0" hidden="1" customWidth="1"/>
    <col min="25" max="29" width="9.125" style="0" hidden="1" customWidth="1"/>
    <col min="30" max="30" width="16.125" style="0" hidden="1" customWidth="1"/>
    <col min="31" max="31" width="15.375" style="0" customWidth="1"/>
    <col min="32" max="32" width="11.00390625" style="0" bestFit="1" customWidth="1"/>
  </cols>
  <sheetData>
    <row r="1" spans="1:29" ht="15.75">
      <c r="A1" s="124" t="s">
        <v>208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72"/>
      <c r="AC1" s="73"/>
    </row>
    <row r="2" spans="1:29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31" ht="38.25">
      <c r="A3" s="126" t="s">
        <v>209</v>
      </c>
      <c r="B3" s="114" t="s">
        <v>210</v>
      </c>
      <c r="C3" s="128" t="s">
        <v>211</v>
      </c>
      <c r="D3" s="129"/>
      <c r="E3" s="129"/>
      <c r="F3" s="129"/>
      <c r="G3" s="129"/>
      <c r="H3" s="75" t="s">
        <v>212</v>
      </c>
      <c r="I3" s="114" t="s">
        <v>213</v>
      </c>
      <c r="J3" s="75" t="s">
        <v>212</v>
      </c>
      <c r="K3" s="75" t="s">
        <v>212</v>
      </c>
      <c r="L3" s="75" t="s">
        <v>212</v>
      </c>
      <c r="M3" s="75" t="s">
        <v>212</v>
      </c>
      <c r="N3" s="75" t="s">
        <v>212</v>
      </c>
      <c r="O3" s="75" t="s">
        <v>212</v>
      </c>
      <c r="P3" s="75" t="s">
        <v>214</v>
      </c>
      <c r="Q3" s="75" t="s">
        <v>212</v>
      </c>
      <c r="R3" s="75" t="s">
        <v>212</v>
      </c>
      <c r="S3" s="75" t="s">
        <v>212</v>
      </c>
      <c r="T3" s="75" t="s">
        <v>212</v>
      </c>
      <c r="U3" s="75" t="s">
        <v>212</v>
      </c>
      <c r="V3" s="114" t="s">
        <v>32</v>
      </c>
      <c r="W3" s="114" t="s">
        <v>32</v>
      </c>
      <c r="X3" s="75" t="s">
        <v>212</v>
      </c>
      <c r="Y3" s="75" t="s">
        <v>212</v>
      </c>
      <c r="Z3" s="75" t="s">
        <v>212</v>
      </c>
      <c r="AA3" s="75" t="s">
        <v>212</v>
      </c>
      <c r="AB3" s="75" t="s">
        <v>212</v>
      </c>
      <c r="AC3" s="114" t="s">
        <v>215</v>
      </c>
      <c r="AD3" s="114" t="s">
        <v>215</v>
      </c>
      <c r="AE3" s="114" t="s">
        <v>215</v>
      </c>
    </row>
    <row r="4" spans="1:31" ht="12.75">
      <c r="A4" s="127"/>
      <c r="B4" s="115"/>
      <c r="C4" s="130"/>
      <c r="D4" s="131"/>
      <c r="E4" s="131"/>
      <c r="F4" s="131"/>
      <c r="G4" s="131"/>
      <c r="H4" s="75"/>
      <c r="I4" s="11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15"/>
      <c r="W4" s="115"/>
      <c r="X4" s="75"/>
      <c r="Y4" s="75"/>
      <c r="Z4" s="75"/>
      <c r="AA4" s="75"/>
      <c r="AB4" s="75"/>
      <c r="AC4" s="115"/>
      <c r="AD4" s="115"/>
      <c r="AE4" s="115"/>
    </row>
    <row r="5" spans="1:31" ht="12.75">
      <c r="A5" s="76">
        <v>1</v>
      </c>
      <c r="B5" s="78" t="s">
        <v>216</v>
      </c>
      <c r="C5" s="116">
        <v>3</v>
      </c>
      <c r="D5" s="117"/>
      <c r="E5" s="117"/>
      <c r="F5" s="117"/>
      <c r="G5" s="117"/>
      <c r="H5" s="75"/>
      <c r="I5" s="77">
        <v>4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>
        <v>5</v>
      </c>
      <c r="W5" s="77">
        <v>5</v>
      </c>
      <c r="X5" s="75"/>
      <c r="Y5" s="75"/>
      <c r="Z5" s="75"/>
      <c r="AA5" s="75"/>
      <c r="AB5" s="75"/>
      <c r="AC5" s="75">
        <v>6</v>
      </c>
      <c r="AD5" s="74">
        <v>6</v>
      </c>
      <c r="AE5" s="74">
        <v>6</v>
      </c>
    </row>
    <row r="6" spans="1:31" ht="12.75">
      <c r="A6" s="71" t="s">
        <v>217</v>
      </c>
      <c r="B6" s="78" t="s">
        <v>15</v>
      </c>
      <c r="C6" s="118" t="s">
        <v>23</v>
      </c>
      <c r="D6" s="119"/>
      <c r="E6" s="119"/>
      <c r="F6" s="119"/>
      <c r="G6" s="120"/>
      <c r="H6" s="79"/>
      <c r="I6" s="70">
        <f>I7+I13+I86+I91+I117+I130+I139+I148+I154+I227+I235+I290</f>
        <v>34415840.21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17578777.22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f>W7+W13+W86+W91+W117+W130+W139+W148+W154+W227+W235+W290</f>
        <v>11399336.91</v>
      </c>
      <c r="X6" s="80">
        <v>-7754753.91</v>
      </c>
      <c r="Y6" s="80">
        <v>0</v>
      </c>
      <c r="Z6" s="81">
        <v>0.44114296534671</v>
      </c>
      <c r="AA6" s="80">
        <v>0</v>
      </c>
      <c r="AB6" s="81">
        <v>0.44114296534671</v>
      </c>
      <c r="AC6" s="80">
        <v>0</v>
      </c>
      <c r="AD6" s="91">
        <f>I6-W6</f>
        <v>23016503.3</v>
      </c>
      <c r="AE6" s="91">
        <f>I6-W6</f>
        <v>23016503.3</v>
      </c>
    </row>
    <row r="7" spans="1:31" ht="51.75" customHeight="1">
      <c r="A7" s="87" t="s">
        <v>218</v>
      </c>
      <c r="B7" s="88" t="s">
        <v>15</v>
      </c>
      <c r="C7" s="79" t="s">
        <v>62</v>
      </c>
      <c r="D7" s="79" t="s">
        <v>109</v>
      </c>
      <c r="E7" s="79" t="s">
        <v>219</v>
      </c>
      <c r="F7" s="79" t="s">
        <v>59</v>
      </c>
      <c r="G7" s="79" t="s">
        <v>59</v>
      </c>
      <c r="H7" s="79"/>
      <c r="I7" s="89">
        <v>200000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200000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0">
        <v>0</v>
      </c>
      <c r="Y7" s="80">
        <v>0</v>
      </c>
      <c r="Z7" s="81">
        <v>0</v>
      </c>
      <c r="AA7" s="80">
        <v>0</v>
      </c>
      <c r="AB7" s="81">
        <v>0</v>
      </c>
      <c r="AC7" s="80">
        <v>0</v>
      </c>
      <c r="AD7" s="92">
        <v>200000</v>
      </c>
      <c r="AE7" s="92">
        <v>200000</v>
      </c>
    </row>
    <row r="8" spans="1:31" ht="30.75" customHeight="1">
      <c r="A8" s="82" t="s">
        <v>220</v>
      </c>
      <c r="B8" s="78" t="s">
        <v>15</v>
      </c>
      <c r="C8" s="83" t="s">
        <v>62</v>
      </c>
      <c r="D8" s="83" t="s">
        <v>109</v>
      </c>
      <c r="E8" s="83" t="s">
        <v>123</v>
      </c>
      <c r="F8" s="83" t="s">
        <v>59</v>
      </c>
      <c r="G8" s="83" t="s">
        <v>59</v>
      </c>
      <c r="H8" s="83"/>
      <c r="I8" s="70">
        <v>200000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200000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80">
        <v>0</v>
      </c>
      <c r="Y8" s="80">
        <v>0</v>
      </c>
      <c r="Z8" s="81">
        <v>0</v>
      </c>
      <c r="AA8" s="80">
        <v>0</v>
      </c>
      <c r="AB8" s="81">
        <v>0</v>
      </c>
      <c r="AC8" s="80">
        <v>0</v>
      </c>
      <c r="AD8" s="91">
        <f>+I8-W8</f>
        <v>200000</v>
      </c>
      <c r="AE8" s="91">
        <v>200000</v>
      </c>
    </row>
    <row r="9" spans="1:31" ht="25.5">
      <c r="A9" s="82" t="s">
        <v>221</v>
      </c>
      <c r="B9" s="78" t="s">
        <v>15</v>
      </c>
      <c r="C9" s="83" t="s">
        <v>62</v>
      </c>
      <c r="D9" s="83" t="s">
        <v>109</v>
      </c>
      <c r="E9" s="83" t="s">
        <v>123</v>
      </c>
      <c r="F9" s="83" t="s">
        <v>166</v>
      </c>
      <c r="G9" s="83" t="s">
        <v>59</v>
      </c>
      <c r="H9" s="83"/>
      <c r="I9" s="70">
        <v>200000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200000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80">
        <v>0</v>
      </c>
      <c r="Y9" s="80">
        <v>0</v>
      </c>
      <c r="Z9" s="81">
        <v>0</v>
      </c>
      <c r="AA9" s="80">
        <v>0</v>
      </c>
      <c r="AB9" s="81">
        <v>0</v>
      </c>
      <c r="AC9" s="80">
        <v>0</v>
      </c>
      <c r="AD9" s="91">
        <f>+I9-W9</f>
        <v>200000</v>
      </c>
      <c r="AE9" s="91">
        <v>200000</v>
      </c>
    </row>
    <row r="10" spans="1:31" ht="12.75">
      <c r="A10" s="82" t="s">
        <v>222</v>
      </c>
      <c r="B10" s="78" t="s">
        <v>15</v>
      </c>
      <c r="C10" s="83" t="s">
        <v>62</v>
      </c>
      <c r="D10" s="83" t="s">
        <v>109</v>
      </c>
      <c r="E10" s="83" t="s">
        <v>123</v>
      </c>
      <c r="F10" s="83" t="s">
        <v>166</v>
      </c>
      <c r="G10" s="83" t="s">
        <v>15</v>
      </c>
      <c r="H10" s="83"/>
      <c r="I10" s="70">
        <v>200000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200000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80">
        <v>0</v>
      </c>
      <c r="Y10" s="80">
        <v>0</v>
      </c>
      <c r="Z10" s="81">
        <v>0</v>
      </c>
      <c r="AA10" s="80">
        <v>0</v>
      </c>
      <c r="AB10" s="81">
        <v>0</v>
      </c>
      <c r="AC10" s="80">
        <v>0</v>
      </c>
      <c r="AD10" s="91">
        <f>+I10-W10</f>
        <v>200000</v>
      </c>
      <c r="AE10" s="91">
        <v>200000</v>
      </c>
    </row>
    <row r="11" spans="1:31" ht="12.75">
      <c r="A11" s="82" t="s">
        <v>223</v>
      </c>
      <c r="B11" s="78" t="s">
        <v>15</v>
      </c>
      <c r="C11" s="83" t="s">
        <v>62</v>
      </c>
      <c r="D11" s="83" t="s">
        <v>109</v>
      </c>
      <c r="E11" s="83" t="s">
        <v>123</v>
      </c>
      <c r="F11" s="83" t="s">
        <v>166</v>
      </c>
      <c r="G11" s="83" t="s">
        <v>139</v>
      </c>
      <c r="H11" s="83"/>
      <c r="I11" s="70">
        <v>200000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200000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80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91">
        <f>+I11-W11</f>
        <v>200000</v>
      </c>
      <c r="AE11" s="91">
        <v>200000</v>
      </c>
    </row>
    <row r="12" spans="1:31" ht="12.75">
      <c r="A12" s="82" t="s">
        <v>224</v>
      </c>
      <c r="B12" s="78" t="s">
        <v>15</v>
      </c>
      <c r="C12" s="83" t="s">
        <v>62</v>
      </c>
      <c r="D12" s="83" t="s">
        <v>109</v>
      </c>
      <c r="E12" s="83" t="s">
        <v>123</v>
      </c>
      <c r="F12" s="83" t="s">
        <v>166</v>
      </c>
      <c r="G12" s="83" t="s">
        <v>140</v>
      </c>
      <c r="H12" s="83"/>
      <c r="I12" s="70">
        <v>200000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200000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80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91">
        <f>+I12-W12</f>
        <v>200000</v>
      </c>
      <c r="AE12" s="91">
        <v>200000</v>
      </c>
    </row>
    <row r="13" spans="1:31" ht="54.75" customHeight="1">
      <c r="A13" s="87" t="s">
        <v>225</v>
      </c>
      <c r="B13" s="88" t="s">
        <v>15</v>
      </c>
      <c r="C13" s="79" t="s">
        <v>62</v>
      </c>
      <c r="D13" s="79" t="s">
        <v>110</v>
      </c>
      <c r="E13" s="79" t="s">
        <v>219</v>
      </c>
      <c r="F13" s="79" t="s">
        <v>59</v>
      </c>
      <c r="G13" s="79" t="s">
        <v>59</v>
      </c>
      <c r="H13" s="79"/>
      <c r="I13" s="89">
        <f>I14+I78</f>
        <v>5404614.7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4266142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f>W14+W78</f>
        <v>3022895.74</v>
      </c>
      <c r="X13" s="80">
        <v>-2193891.02</v>
      </c>
      <c r="Y13" s="80">
        <v>0</v>
      </c>
      <c r="Z13" s="81">
        <v>0.514256445284756</v>
      </c>
      <c r="AA13" s="80">
        <v>0</v>
      </c>
      <c r="AB13" s="81">
        <v>0.514256445284756</v>
      </c>
      <c r="AC13" s="80">
        <v>0</v>
      </c>
      <c r="AD13" s="92">
        <f>I13-W13</f>
        <v>2381718.96</v>
      </c>
      <c r="AE13" s="92">
        <f>I13-W13</f>
        <v>2381718.96</v>
      </c>
    </row>
    <row r="14" spans="1:31" ht="12.75">
      <c r="A14" s="82" t="s">
        <v>226</v>
      </c>
      <c r="B14" s="78" t="s">
        <v>15</v>
      </c>
      <c r="C14" s="83" t="s">
        <v>62</v>
      </c>
      <c r="D14" s="83" t="s">
        <v>110</v>
      </c>
      <c r="E14" s="83" t="s">
        <v>124</v>
      </c>
      <c r="F14" s="83" t="s">
        <v>59</v>
      </c>
      <c r="G14" s="83" t="s">
        <v>59</v>
      </c>
      <c r="H14" s="83"/>
      <c r="I14" s="70">
        <f>I15</f>
        <v>4993851.7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3879262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f>W15</f>
        <v>2719511.54</v>
      </c>
      <c r="X14" s="80"/>
      <c r="Y14" s="80"/>
      <c r="Z14" s="81"/>
      <c r="AA14" s="80"/>
      <c r="AB14" s="81"/>
      <c r="AC14" s="80"/>
      <c r="AD14" s="91">
        <f>I14-W14</f>
        <v>2274340.16</v>
      </c>
      <c r="AE14" s="91">
        <f>I14-W14</f>
        <v>2274340.16</v>
      </c>
    </row>
    <row r="15" spans="1:31" ht="25.5">
      <c r="A15" s="82" t="s">
        <v>221</v>
      </c>
      <c r="B15" s="78" t="s">
        <v>15</v>
      </c>
      <c r="C15" s="83" t="s">
        <v>62</v>
      </c>
      <c r="D15" s="83" t="s">
        <v>110</v>
      </c>
      <c r="E15" s="83" t="s">
        <v>124</v>
      </c>
      <c r="F15" s="83" t="s">
        <v>166</v>
      </c>
      <c r="G15" s="83" t="s">
        <v>59</v>
      </c>
      <c r="H15" s="83"/>
      <c r="I15" s="70">
        <f>I16+I75</f>
        <v>4993851.7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3879262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f>W16+W75</f>
        <v>2719511.54</v>
      </c>
      <c r="X15" s="80"/>
      <c r="Y15" s="80"/>
      <c r="Z15" s="81"/>
      <c r="AA15" s="80"/>
      <c r="AB15" s="81"/>
      <c r="AC15" s="80"/>
      <c r="AD15" s="91">
        <f>I15-W15</f>
        <v>2274340.16</v>
      </c>
      <c r="AE15" s="91">
        <f>I15-W15</f>
        <v>2274340.16</v>
      </c>
    </row>
    <row r="16" spans="1:31" ht="11.25" customHeight="1">
      <c r="A16" s="82" t="s">
        <v>222</v>
      </c>
      <c r="B16" s="78" t="s">
        <v>15</v>
      </c>
      <c r="C16" s="83" t="s">
        <v>62</v>
      </c>
      <c r="D16" s="83" t="s">
        <v>110</v>
      </c>
      <c r="E16" s="83" t="s">
        <v>124</v>
      </c>
      <c r="F16" s="83" t="s">
        <v>166</v>
      </c>
      <c r="G16" s="83" t="s">
        <v>15</v>
      </c>
      <c r="H16" s="83"/>
      <c r="I16" s="70">
        <v>4851351.7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3677718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2578354.44</v>
      </c>
      <c r="X16" s="80"/>
      <c r="Y16" s="80"/>
      <c r="Z16" s="81"/>
      <c r="AA16" s="80"/>
      <c r="AB16" s="81"/>
      <c r="AC16" s="80"/>
      <c r="AD16" s="91">
        <f>I16-W16</f>
        <v>2272997.2600000002</v>
      </c>
      <c r="AE16" s="91">
        <f>I16-W16</f>
        <v>2272997.2600000002</v>
      </c>
    </row>
    <row r="17" spans="1:31" ht="0.75" customHeight="1" hidden="1">
      <c r="A17" s="82"/>
      <c r="B17" s="78"/>
      <c r="C17" s="83"/>
      <c r="D17" s="83"/>
      <c r="E17" s="83"/>
      <c r="F17" s="83"/>
      <c r="G17" s="83"/>
      <c r="H17" s="8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80"/>
      <c r="Y17" s="80"/>
      <c r="Z17" s="81"/>
      <c r="AA17" s="80"/>
      <c r="AB17" s="81"/>
      <c r="AC17" s="80"/>
      <c r="AD17" s="91"/>
      <c r="AE17" s="91"/>
    </row>
    <row r="18" spans="1:31" ht="11.25" customHeight="1" hidden="1">
      <c r="A18" s="82"/>
      <c r="B18" s="78"/>
      <c r="C18" s="83"/>
      <c r="D18" s="83"/>
      <c r="E18" s="83"/>
      <c r="F18" s="83"/>
      <c r="G18" s="83"/>
      <c r="H18" s="8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80"/>
      <c r="Y18" s="80"/>
      <c r="Z18" s="81"/>
      <c r="AA18" s="80"/>
      <c r="AB18" s="81"/>
      <c r="AC18" s="80"/>
      <c r="AD18" s="91"/>
      <c r="AE18" s="91"/>
    </row>
    <row r="19" spans="1:31" ht="12.75" hidden="1">
      <c r="A19" s="82" t="s">
        <v>229</v>
      </c>
      <c r="B19" s="78" t="s">
        <v>15</v>
      </c>
      <c r="C19" s="83" t="s">
        <v>62</v>
      </c>
      <c r="D19" s="83" t="s">
        <v>110</v>
      </c>
      <c r="E19" s="83" t="s">
        <v>124</v>
      </c>
      <c r="F19" s="83" t="s">
        <v>166</v>
      </c>
      <c r="G19" s="83" t="s">
        <v>153</v>
      </c>
      <c r="H19" s="83"/>
      <c r="I19" s="70">
        <v>15147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50000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/>
      <c r="X19" s="80"/>
      <c r="Y19" s="80"/>
      <c r="Z19" s="81"/>
      <c r="AA19" s="80"/>
      <c r="AB19" s="81"/>
      <c r="AC19" s="80"/>
      <c r="AD19" s="91"/>
      <c r="AE19" s="91"/>
    </row>
    <row r="20" spans="1:31" ht="0.75" customHeight="1" hidden="1">
      <c r="A20" s="82"/>
      <c r="B20" s="78"/>
      <c r="C20" s="83"/>
      <c r="D20" s="83"/>
      <c r="E20" s="83"/>
      <c r="F20" s="83"/>
      <c r="G20" s="83"/>
      <c r="H20" s="8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80"/>
      <c r="Y20" s="80"/>
      <c r="Z20" s="81"/>
      <c r="AA20" s="80"/>
      <c r="AB20" s="81"/>
      <c r="AC20" s="80"/>
      <c r="AD20" s="91"/>
      <c r="AE20" s="91"/>
    </row>
    <row r="21" spans="1:31" ht="12.75" hidden="1">
      <c r="A21" s="82"/>
      <c r="B21" s="78"/>
      <c r="C21" s="83"/>
      <c r="D21" s="83"/>
      <c r="E21" s="83"/>
      <c r="F21" s="83"/>
      <c r="G21" s="83"/>
      <c r="H21" s="8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80"/>
      <c r="Y21" s="80"/>
      <c r="Z21" s="81"/>
      <c r="AA21" s="80"/>
      <c r="AB21" s="81"/>
      <c r="AC21" s="80"/>
      <c r="AD21" s="91"/>
      <c r="AE21" s="91"/>
    </row>
    <row r="22" spans="1:31" ht="12.75" hidden="1">
      <c r="A22" s="82"/>
      <c r="B22" s="78"/>
      <c r="C22" s="83"/>
      <c r="D22" s="83"/>
      <c r="E22" s="83"/>
      <c r="F22" s="83"/>
      <c r="G22" s="83"/>
      <c r="H22" s="8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80"/>
      <c r="Y22" s="80"/>
      <c r="Z22" s="81"/>
      <c r="AA22" s="80"/>
      <c r="AB22" s="81"/>
      <c r="AC22" s="80"/>
      <c r="AD22" s="91"/>
      <c r="AE22" s="91"/>
    </row>
    <row r="23" spans="1:31" ht="12.75" hidden="1">
      <c r="A23" s="82"/>
      <c r="B23" s="78"/>
      <c r="C23" s="83"/>
      <c r="D23" s="83"/>
      <c r="E23" s="83"/>
      <c r="F23" s="83"/>
      <c r="G23" s="83"/>
      <c r="H23" s="8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80"/>
      <c r="Y23" s="80"/>
      <c r="Z23" s="81"/>
      <c r="AA23" s="80"/>
      <c r="AB23" s="81"/>
      <c r="AC23" s="80"/>
      <c r="AD23" s="91"/>
      <c r="AE23" s="91"/>
    </row>
    <row r="24" spans="1:31" ht="12.75" hidden="1">
      <c r="A24" s="82"/>
      <c r="B24" s="78"/>
      <c r="C24" s="83"/>
      <c r="D24" s="83"/>
      <c r="E24" s="83"/>
      <c r="F24" s="83"/>
      <c r="G24" s="83"/>
      <c r="H24" s="8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80"/>
      <c r="Y24" s="80"/>
      <c r="Z24" s="81"/>
      <c r="AA24" s="80"/>
      <c r="AB24" s="81"/>
      <c r="AC24" s="80"/>
      <c r="AD24" s="91"/>
      <c r="AE24" s="91"/>
    </row>
    <row r="25" spans="1:31" ht="12.75" hidden="1">
      <c r="A25" s="82"/>
      <c r="B25" s="78"/>
      <c r="C25" s="83"/>
      <c r="D25" s="83"/>
      <c r="E25" s="83"/>
      <c r="F25" s="83"/>
      <c r="G25" s="83"/>
      <c r="H25" s="8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80"/>
      <c r="Y25" s="80"/>
      <c r="Z25" s="81"/>
      <c r="AA25" s="80"/>
      <c r="AB25" s="81"/>
      <c r="AC25" s="80"/>
      <c r="AD25" s="91"/>
      <c r="AE25" s="91"/>
    </row>
    <row r="26" spans="1:31" ht="0.75" customHeight="1" hidden="1">
      <c r="A26" s="82" t="s">
        <v>233</v>
      </c>
      <c r="B26" s="78" t="s">
        <v>15</v>
      </c>
      <c r="C26" s="83" t="s">
        <v>62</v>
      </c>
      <c r="D26" s="83" t="s">
        <v>110</v>
      </c>
      <c r="E26" s="83" t="s">
        <v>124</v>
      </c>
      <c r="F26" s="83" t="s">
        <v>166</v>
      </c>
      <c r="G26" s="83" t="s">
        <v>147</v>
      </c>
      <c r="H26" s="83"/>
      <c r="I26" s="70"/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40000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80"/>
      <c r="Y26" s="80"/>
      <c r="Z26" s="81"/>
      <c r="AA26" s="80"/>
      <c r="AB26" s="81"/>
      <c r="AC26" s="80"/>
      <c r="AD26" s="91"/>
      <c r="AE26" s="91"/>
    </row>
    <row r="27" spans="1:31" ht="12.75" hidden="1">
      <c r="A27" s="82"/>
      <c r="B27" s="78"/>
      <c r="C27" s="83"/>
      <c r="D27" s="83"/>
      <c r="E27" s="83"/>
      <c r="F27" s="83"/>
      <c r="G27" s="83"/>
      <c r="H27" s="8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80"/>
      <c r="Y27" s="80"/>
      <c r="Z27" s="81"/>
      <c r="AA27" s="80"/>
      <c r="AB27" s="81"/>
      <c r="AC27" s="80"/>
      <c r="AD27" s="91"/>
      <c r="AE27" s="91"/>
    </row>
    <row r="28" spans="1:31" ht="12.75" hidden="1">
      <c r="A28" s="82"/>
      <c r="B28" s="78"/>
      <c r="C28" s="83"/>
      <c r="D28" s="83"/>
      <c r="E28" s="83"/>
      <c r="F28" s="83"/>
      <c r="G28" s="83"/>
      <c r="H28" s="8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80"/>
      <c r="Y28" s="80"/>
      <c r="Z28" s="81"/>
      <c r="AA28" s="80"/>
      <c r="AB28" s="81"/>
      <c r="AC28" s="80"/>
      <c r="AD28" s="91"/>
      <c r="AE28" s="91"/>
    </row>
    <row r="29" spans="1:31" ht="12.75" hidden="1">
      <c r="A29" s="82"/>
      <c r="B29" s="78"/>
      <c r="C29" s="83"/>
      <c r="D29" s="83"/>
      <c r="E29" s="83"/>
      <c r="F29" s="83"/>
      <c r="G29" s="83"/>
      <c r="H29" s="83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80"/>
      <c r="Y29" s="80"/>
      <c r="Z29" s="81"/>
      <c r="AA29" s="80"/>
      <c r="AB29" s="81"/>
      <c r="AC29" s="80"/>
      <c r="AD29" s="91"/>
      <c r="AE29" s="91"/>
    </row>
    <row r="30" spans="1:31" ht="12.75" hidden="1">
      <c r="A30" s="82"/>
      <c r="B30" s="78"/>
      <c r="C30" s="83"/>
      <c r="D30" s="83"/>
      <c r="E30" s="83"/>
      <c r="F30" s="83"/>
      <c r="G30" s="83"/>
      <c r="H30" s="83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80"/>
      <c r="Y30" s="80"/>
      <c r="Z30" s="81"/>
      <c r="AA30" s="80"/>
      <c r="AB30" s="81"/>
      <c r="AC30" s="80"/>
      <c r="AD30" s="91"/>
      <c r="AE30" s="91"/>
    </row>
    <row r="31" spans="1:31" ht="12.75" hidden="1">
      <c r="A31" s="82"/>
      <c r="B31" s="78"/>
      <c r="C31" s="83"/>
      <c r="D31" s="83"/>
      <c r="E31" s="83"/>
      <c r="F31" s="83"/>
      <c r="G31" s="83"/>
      <c r="H31" s="8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80"/>
      <c r="Y31" s="80"/>
      <c r="Z31" s="81"/>
      <c r="AA31" s="80"/>
      <c r="AB31" s="81"/>
      <c r="AC31" s="80"/>
      <c r="AD31" s="91"/>
      <c r="AE31" s="91"/>
    </row>
    <row r="32" spans="1:31" ht="12.75" hidden="1">
      <c r="A32" s="82"/>
      <c r="B32" s="78"/>
      <c r="C32" s="83"/>
      <c r="D32" s="83"/>
      <c r="E32" s="83"/>
      <c r="F32" s="83"/>
      <c r="G32" s="83"/>
      <c r="H32" s="83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80"/>
      <c r="Y32" s="80"/>
      <c r="Z32" s="81"/>
      <c r="AA32" s="80"/>
      <c r="AB32" s="81"/>
      <c r="AC32" s="80"/>
      <c r="AD32" s="91"/>
      <c r="AE32" s="91"/>
    </row>
    <row r="33" spans="1:31" ht="12.75" hidden="1">
      <c r="A33" s="82"/>
      <c r="B33" s="78"/>
      <c r="C33" s="83"/>
      <c r="D33" s="83"/>
      <c r="E33" s="83"/>
      <c r="F33" s="83"/>
      <c r="G33" s="83"/>
      <c r="H33" s="83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80"/>
      <c r="Y33" s="80"/>
      <c r="Z33" s="81"/>
      <c r="AA33" s="80"/>
      <c r="AB33" s="81"/>
      <c r="AC33" s="80"/>
      <c r="AD33" s="91"/>
      <c r="AE33" s="91"/>
    </row>
    <row r="34" spans="1:31" ht="12.75" hidden="1">
      <c r="A34" s="82"/>
      <c r="B34" s="78"/>
      <c r="C34" s="83"/>
      <c r="D34" s="83"/>
      <c r="E34" s="83"/>
      <c r="F34" s="83"/>
      <c r="G34" s="83"/>
      <c r="H34" s="8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80"/>
      <c r="Y34" s="80"/>
      <c r="Z34" s="81"/>
      <c r="AA34" s="80"/>
      <c r="AB34" s="81"/>
      <c r="AC34" s="80"/>
      <c r="AD34" s="91"/>
      <c r="AE34" s="91"/>
    </row>
    <row r="35" spans="1:31" ht="12.75" hidden="1">
      <c r="A35" s="82"/>
      <c r="B35" s="78"/>
      <c r="C35" s="83"/>
      <c r="D35" s="83"/>
      <c r="E35" s="83"/>
      <c r="F35" s="83"/>
      <c r="G35" s="83"/>
      <c r="H35" s="8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80"/>
      <c r="Y35" s="80"/>
      <c r="Z35" s="81"/>
      <c r="AA35" s="80"/>
      <c r="AB35" s="81"/>
      <c r="AC35" s="80"/>
      <c r="AD35" s="91"/>
      <c r="AE35" s="91"/>
    </row>
    <row r="36" spans="1:31" ht="0.75" customHeight="1" hidden="1">
      <c r="A36" s="82" t="s">
        <v>238</v>
      </c>
      <c r="B36" s="78" t="s">
        <v>15</v>
      </c>
      <c r="C36" s="83" t="s">
        <v>62</v>
      </c>
      <c r="D36" s="83" t="s">
        <v>111</v>
      </c>
      <c r="E36" s="83" t="s">
        <v>219</v>
      </c>
      <c r="F36" s="83" t="s">
        <v>59</v>
      </c>
      <c r="G36" s="83" t="s">
        <v>59</v>
      </c>
      <c r="H36" s="83"/>
      <c r="I36" s="70">
        <v>60000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60000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80"/>
      <c r="Y36" s="80"/>
      <c r="Z36" s="81"/>
      <c r="AA36" s="80"/>
      <c r="AB36" s="81"/>
      <c r="AC36" s="80"/>
      <c r="AD36" s="91"/>
      <c r="AE36" s="91"/>
    </row>
    <row r="37" spans="1:31" ht="38.25" hidden="1">
      <c r="A37" s="82" t="s">
        <v>239</v>
      </c>
      <c r="B37" s="78" t="s">
        <v>15</v>
      </c>
      <c r="C37" s="83" t="s">
        <v>62</v>
      </c>
      <c r="D37" s="83" t="s">
        <v>111</v>
      </c>
      <c r="E37" s="83" t="s">
        <v>126</v>
      </c>
      <c r="F37" s="83" t="s">
        <v>59</v>
      </c>
      <c r="G37" s="83" t="s">
        <v>59</v>
      </c>
      <c r="H37" s="83"/>
      <c r="I37" s="70">
        <v>60000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60000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/>
      <c r="X37" s="80"/>
      <c r="Y37" s="80"/>
      <c r="Z37" s="81"/>
      <c r="AA37" s="80"/>
      <c r="AB37" s="81"/>
      <c r="AC37" s="80"/>
      <c r="AD37" s="91"/>
      <c r="AE37" s="91"/>
    </row>
    <row r="38" spans="1:31" ht="12.75" hidden="1">
      <c r="A38" s="82" t="s">
        <v>240</v>
      </c>
      <c r="B38" s="78" t="s">
        <v>15</v>
      </c>
      <c r="C38" s="83" t="s">
        <v>62</v>
      </c>
      <c r="D38" s="83" t="s">
        <v>111</v>
      </c>
      <c r="E38" s="83" t="s">
        <v>126</v>
      </c>
      <c r="F38" s="83" t="s">
        <v>138</v>
      </c>
      <c r="G38" s="83" t="s">
        <v>59</v>
      </c>
      <c r="H38" s="83"/>
      <c r="I38" s="70">
        <v>60000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60000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/>
      <c r="X38" s="80"/>
      <c r="Y38" s="80"/>
      <c r="Z38" s="81"/>
      <c r="AA38" s="80"/>
      <c r="AB38" s="81"/>
      <c r="AC38" s="80"/>
      <c r="AD38" s="91"/>
      <c r="AE38" s="91"/>
    </row>
    <row r="39" spans="1:31" ht="12.75" hidden="1">
      <c r="A39" s="82" t="s">
        <v>222</v>
      </c>
      <c r="B39" s="78" t="s">
        <v>15</v>
      </c>
      <c r="C39" s="83" t="s">
        <v>62</v>
      </c>
      <c r="D39" s="83" t="s">
        <v>111</v>
      </c>
      <c r="E39" s="83" t="s">
        <v>126</v>
      </c>
      <c r="F39" s="83" t="s">
        <v>138</v>
      </c>
      <c r="G39" s="83" t="s">
        <v>15</v>
      </c>
      <c r="H39" s="83"/>
      <c r="I39" s="70">
        <v>40969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40969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/>
      <c r="X39" s="80"/>
      <c r="Y39" s="80"/>
      <c r="Z39" s="81"/>
      <c r="AA39" s="80"/>
      <c r="AB39" s="81"/>
      <c r="AC39" s="80"/>
      <c r="AD39" s="91"/>
      <c r="AE39" s="91"/>
    </row>
    <row r="40" spans="1:31" ht="12.75" hidden="1">
      <c r="A40" s="82" t="s">
        <v>223</v>
      </c>
      <c r="B40" s="78" t="s">
        <v>15</v>
      </c>
      <c r="C40" s="83" t="s">
        <v>62</v>
      </c>
      <c r="D40" s="83" t="s">
        <v>111</v>
      </c>
      <c r="E40" s="83" t="s">
        <v>126</v>
      </c>
      <c r="F40" s="83" t="s">
        <v>138</v>
      </c>
      <c r="G40" s="83" t="s">
        <v>139</v>
      </c>
      <c r="H40" s="83"/>
      <c r="I40" s="70">
        <v>20129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20129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/>
      <c r="X40" s="80"/>
      <c r="Y40" s="80"/>
      <c r="Z40" s="81"/>
      <c r="AA40" s="80"/>
      <c r="AB40" s="81"/>
      <c r="AC40" s="80"/>
      <c r="AD40" s="91"/>
      <c r="AE40" s="91"/>
    </row>
    <row r="41" spans="1:31" ht="12.75" hidden="1">
      <c r="A41" s="82" t="s">
        <v>241</v>
      </c>
      <c r="B41" s="78" t="s">
        <v>15</v>
      </c>
      <c r="C41" s="83" t="s">
        <v>62</v>
      </c>
      <c r="D41" s="83" t="s">
        <v>111</v>
      </c>
      <c r="E41" s="83" t="s">
        <v>126</v>
      </c>
      <c r="F41" s="83" t="s">
        <v>138</v>
      </c>
      <c r="G41" s="83" t="s">
        <v>151</v>
      </c>
      <c r="H41" s="83"/>
      <c r="I41" s="70">
        <v>5025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5025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/>
      <c r="X41" s="80"/>
      <c r="Y41" s="80"/>
      <c r="Z41" s="81"/>
      <c r="AA41" s="80"/>
      <c r="AB41" s="81"/>
      <c r="AC41" s="80"/>
      <c r="AD41" s="91"/>
      <c r="AE41" s="91"/>
    </row>
    <row r="42" spans="1:31" ht="12.75" hidden="1">
      <c r="A42" s="82" t="s">
        <v>224</v>
      </c>
      <c r="B42" s="78" t="s">
        <v>15</v>
      </c>
      <c r="C42" s="83" t="s">
        <v>62</v>
      </c>
      <c r="D42" s="83" t="s">
        <v>111</v>
      </c>
      <c r="E42" s="83" t="s">
        <v>126</v>
      </c>
      <c r="F42" s="83" t="s">
        <v>138</v>
      </c>
      <c r="G42" s="83" t="s">
        <v>140</v>
      </c>
      <c r="H42" s="83"/>
      <c r="I42" s="70">
        <v>15104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15104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/>
      <c r="X42" s="80"/>
      <c r="Y42" s="80"/>
      <c r="Z42" s="81"/>
      <c r="AA42" s="80"/>
      <c r="AB42" s="81"/>
      <c r="AC42" s="80"/>
      <c r="AD42" s="91"/>
      <c r="AE42" s="91"/>
    </row>
    <row r="43" spans="1:31" ht="12.75" hidden="1">
      <c r="A43" s="82" t="s">
        <v>233</v>
      </c>
      <c r="B43" s="78" t="s">
        <v>15</v>
      </c>
      <c r="C43" s="83" t="s">
        <v>62</v>
      </c>
      <c r="D43" s="83" t="s">
        <v>111</v>
      </c>
      <c r="E43" s="83" t="s">
        <v>126</v>
      </c>
      <c r="F43" s="83" t="s">
        <v>138</v>
      </c>
      <c r="G43" s="83" t="s">
        <v>147</v>
      </c>
      <c r="H43" s="83"/>
      <c r="I43" s="70">
        <v>20840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20840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/>
      <c r="X43" s="80"/>
      <c r="Y43" s="80"/>
      <c r="Z43" s="81"/>
      <c r="AA43" s="80"/>
      <c r="AB43" s="81"/>
      <c r="AC43" s="80"/>
      <c r="AD43" s="91"/>
      <c r="AE43" s="91"/>
    </row>
    <row r="44" spans="1:31" ht="12.75" hidden="1">
      <c r="A44" s="82" t="s">
        <v>234</v>
      </c>
      <c r="B44" s="78" t="s">
        <v>15</v>
      </c>
      <c r="C44" s="83" t="s">
        <v>62</v>
      </c>
      <c r="D44" s="83" t="s">
        <v>111</v>
      </c>
      <c r="E44" s="83" t="s">
        <v>126</v>
      </c>
      <c r="F44" s="83" t="s">
        <v>138</v>
      </c>
      <c r="G44" s="83" t="s">
        <v>148</v>
      </c>
      <c r="H44" s="83"/>
      <c r="I44" s="70">
        <v>19031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19031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/>
      <c r="X44" s="80"/>
      <c r="Y44" s="80"/>
      <c r="Z44" s="81"/>
      <c r="AA44" s="80"/>
      <c r="AB44" s="81"/>
      <c r="AC44" s="80"/>
      <c r="AD44" s="91"/>
      <c r="AE44" s="91"/>
    </row>
    <row r="45" spans="1:31" ht="25.5" hidden="1">
      <c r="A45" s="82" t="s">
        <v>235</v>
      </c>
      <c r="B45" s="78" t="s">
        <v>15</v>
      </c>
      <c r="C45" s="83" t="s">
        <v>62</v>
      </c>
      <c r="D45" s="83" t="s">
        <v>111</v>
      </c>
      <c r="E45" s="83" t="s">
        <v>126</v>
      </c>
      <c r="F45" s="83" t="s">
        <v>138</v>
      </c>
      <c r="G45" s="83" t="s">
        <v>149</v>
      </c>
      <c r="H45" s="83"/>
      <c r="I45" s="70">
        <v>4828.06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4828.06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/>
      <c r="X45" s="80"/>
      <c r="Y45" s="80"/>
      <c r="Z45" s="81"/>
      <c r="AA45" s="80"/>
      <c r="AB45" s="81"/>
      <c r="AC45" s="80"/>
      <c r="AD45" s="91"/>
      <c r="AE45" s="91"/>
    </row>
    <row r="46" spans="1:31" ht="25.5" hidden="1">
      <c r="A46" s="82" t="s">
        <v>236</v>
      </c>
      <c r="B46" s="78" t="s">
        <v>15</v>
      </c>
      <c r="C46" s="83" t="s">
        <v>62</v>
      </c>
      <c r="D46" s="83" t="s">
        <v>111</v>
      </c>
      <c r="E46" s="83" t="s">
        <v>126</v>
      </c>
      <c r="F46" s="83" t="s">
        <v>138</v>
      </c>
      <c r="G46" s="83" t="s">
        <v>150</v>
      </c>
      <c r="H46" s="83"/>
      <c r="I46" s="70">
        <v>14202.94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14202.94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/>
      <c r="X46" s="80"/>
      <c r="Y46" s="80"/>
      <c r="Z46" s="81"/>
      <c r="AA46" s="80"/>
      <c r="AB46" s="81"/>
      <c r="AC46" s="80"/>
      <c r="AD46" s="91"/>
      <c r="AE46" s="91"/>
    </row>
    <row r="47" spans="1:31" ht="2.25" customHeight="1" hidden="1">
      <c r="A47" s="87"/>
      <c r="B47" s="88"/>
      <c r="C47" s="79"/>
      <c r="D47" s="79"/>
      <c r="E47" s="79"/>
      <c r="F47" s="79"/>
      <c r="G47" s="79"/>
      <c r="H47" s="7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0"/>
      <c r="Y47" s="80"/>
      <c r="Z47" s="81"/>
      <c r="AA47" s="80"/>
      <c r="AB47" s="81"/>
      <c r="AC47" s="80"/>
      <c r="AD47" s="92"/>
      <c r="AE47" s="92"/>
    </row>
    <row r="48" spans="1:31" ht="12.75" hidden="1">
      <c r="A48" s="82"/>
      <c r="B48" s="78"/>
      <c r="C48" s="83"/>
      <c r="D48" s="83"/>
      <c r="E48" s="83"/>
      <c r="F48" s="83"/>
      <c r="G48" s="83"/>
      <c r="H48" s="83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80"/>
      <c r="Y48" s="80"/>
      <c r="Z48" s="81"/>
      <c r="AA48" s="80"/>
      <c r="AB48" s="81"/>
      <c r="AC48" s="80"/>
      <c r="AD48" s="91"/>
      <c r="AE48" s="91"/>
    </row>
    <row r="49" spans="1:31" ht="12.75" hidden="1">
      <c r="A49" s="82"/>
      <c r="B49" s="78"/>
      <c r="C49" s="83"/>
      <c r="D49" s="83"/>
      <c r="E49" s="83"/>
      <c r="F49" s="83"/>
      <c r="G49" s="83"/>
      <c r="H49" s="83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80"/>
      <c r="Y49" s="80"/>
      <c r="Z49" s="81"/>
      <c r="AA49" s="80"/>
      <c r="AB49" s="81"/>
      <c r="AC49" s="80"/>
      <c r="AD49" s="91"/>
      <c r="AE49" s="91"/>
    </row>
    <row r="50" spans="1:31" ht="12.75" hidden="1">
      <c r="A50" s="82"/>
      <c r="B50" s="78"/>
      <c r="C50" s="83"/>
      <c r="D50" s="83"/>
      <c r="E50" s="83"/>
      <c r="F50" s="83"/>
      <c r="G50" s="83"/>
      <c r="H50" s="83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80"/>
      <c r="Y50" s="80"/>
      <c r="Z50" s="81"/>
      <c r="AA50" s="80"/>
      <c r="AB50" s="81"/>
      <c r="AC50" s="80"/>
      <c r="AD50" s="91"/>
      <c r="AE50" s="91"/>
    </row>
    <row r="51" spans="1:31" ht="12.75" hidden="1">
      <c r="A51" s="82"/>
      <c r="B51" s="78"/>
      <c r="C51" s="83"/>
      <c r="D51" s="83"/>
      <c r="E51" s="83"/>
      <c r="F51" s="83"/>
      <c r="G51" s="83"/>
      <c r="H51" s="83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80"/>
      <c r="Y51" s="80"/>
      <c r="Z51" s="81"/>
      <c r="AA51" s="80"/>
      <c r="AB51" s="81"/>
      <c r="AC51" s="80"/>
      <c r="AD51" s="91"/>
      <c r="AE51" s="91"/>
    </row>
    <row r="52" spans="1:31" ht="12.75" hidden="1">
      <c r="A52" s="87"/>
      <c r="B52" s="88"/>
      <c r="C52" s="79"/>
      <c r="D52" s="79"/>
      <c r="E52" s="79"/>
      <c r="F52" s="79"/>
      <c r="G52" s="79"/>
      <c r="H52" s="7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0"/>
      <c r="Y52" s="80"/>
      <c r="Z52" s="81"/>
      <c r="AA52" s="80"/>
      <c r="AB52" s="81"/>
      <c r="AC52" s="80"/>
      <c r="AD52" s="92"/>
      <c r="AE52" s="92"/>
    </row>
    <row r="53" spans="1:31" ht="12.75" hidden="1">
      <c r="A53" s="82"/>
      <c r="B53" s="78"/>
      <c r="C53" s="83"/>
      <c r="D53" s="83"/>
      <c r="E53" s="83"/>
      <c r="F53" s="83"/>
      <c r="G53" s="83"/>
      <c r="H53" s="83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80"/>
      <c r="Y53" s="80"/>
      <c r="Z53" s="81"/>
      <c r="AA53" s="80"/>
      <c r="AB53" s="81"/>
      <c r="AC53" s="80"/>
      <c r="AD53" s="91"/>
      <c r="AE53" s="91"/>
    </row>
    <row r="54" spans="1:31" ht="12.75" hidden="1">
      <c r="A54" s="82"/>
      <c r="B54" s="78"/>
      <c r="C54" s="83"/>
      <c r="D54" s="83"/>
      <c r="E54" s="83"/>
      <c r="F54" s="83"/>
      <c r="G54" s="83"/>
      <c r="H54" s="83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80"/>
      <c r="Y54" s="80"/>
      <c r="Z54" s="81"/>
      <c r="AA54" s="80"/>
      <c r="AB54" s="81"/>
      <c r="AC54" s="80"/>
      <c r="AD54" s="91"/>
      <c r="AE54" s="91"/>
    </row>
    <row r="55" spans="1:31" ht="12.75" hidden="1">
      <c r="A55" s="82"/>
      <c r="B55" s="78"/>
      <c r="C55" s="83"/>
      <c r="D55" s="83"/>
      <c r="E55" s="83"/>
      <c r="F55" s="83"/>
      <c r="G55" s="83"/>
      <c r="H55" s="83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80"/>
      <c r="Y55" s="80"/>
      <c r="Z55" s="81"/>
      <c r="AA55" s="80"/>
      <c r="AB55" s="81"/>
      <c r="AC55" s="80"/>
      <c r="AD55" s="91"/>
      <c r="AE55" s="91"/>
    </row>
    <row r="56" spans="1:31" ht="12.75" hidden="1">
      <c r="A56" s="82"/>
      <c r="B56" s="78"/>
      <c r="C56" s="83"/>
      <c r="D56" s="83"/>
      <c r="E56" s="83"/>
      <c r="F56" s="83"/>
      <c r="G56" s="83"/>
      <c r="H56" s="83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80"/>
      <c r="Y56" s="80"/>
      <c r="Z56" s="81"/>
      <c r="AA56" s="80"/>
      <c r="AB56" s="81"/>
      <c r="AC56" s="80"/>
      <c r="AD56" s="91"/>
      <c r="AE56" s="91"/>
    </row>
    <row r="57" spans="1:31" ht="25.5">
      <c r="A57" s="82" t="s">
        <v>227</v>
      </c>
      <c r="B57" s="78" t="s">
        <v>15</v>
      </c>
      <c r="C57" s="83" t="s">
        <v>62</v>
      </c>
      <c r="D57" s="83" t="s">
        <v>110</v>
      </c>
      <c r="E57" s="83" t="s">
        <v>124</v>
      </c>
      <c r="F57" s="83" t="s">
        <v>166</v>
      </c>
      <c r="G57" s="83" t="s">
        <v>141</v>
      </c>
      <c r="H57" s="83"/>
      <c r="I57" s="70">
        <f>I58+I64+I65</f>
        <v>3949051.7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2622102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f>W58+W64+W65</f>
        <v>1992518.42</v>
      </c>
      <c r="X57" s="80"/>
      <c r="Y57" s="80"/>
      <c r="Z57" s="81"/>
      <c r="AA57" s="80"/>
      <c r="AB57" s="81"/>
      <c r="AC57" s="80"/>
      <c r="AD57" s="91">
        <f>I57-W57</f>
        <v>1956533.2800000003</v>
      </c>
      <c r="AE57" s="91">
        <f>I57-W57</f>
        <v>1956533.2800000003</v>
      </c>
    </row>
    <row r="58" spans="1:31" ht="11.25" customHeight="1">
      <c r="A58" s="82" t="s">
        <v>228</v>
      </c>
      <c r="B58" s="78" t="s">
        <v>15</v>
      </c>
      <c r="C58" s="83" t="s">
        <v>62</v>
      </c>
      <c r="D58" s="83" t="s">
        <v>110</v>
      </c>
      <c r="E58" s="83" t="s">
        <v>124</v>
      </c>
      <c r="F58" s="83" t="s">
        <v>166</v>
      </c>
      <c r="G58" s="83" t="s">
        <v>142</v>
      </c>
      <c r="H58" s="83"/>
      <c r="I58" s="70">
        <v>3134460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1978540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1717401.68</v>
      </c>
      <c r="X58" s="80"/>
      <c r="Y58" s="80"/>
      <c r="Z58" s="81"/>
      <c r="AA58" s="80"/>
      <c r="AB58" s="81"/>
      <c r="AC58" s="80"/>
      <c r="AD58" s="91">
        <f>I58-W58</f>
        <v>1417058.32</v>
      </c>
      <c r="AE58" s="91">
        <f>I58-W58</f>
        <v>1417058.32</v>
      </c>
    </row>
    <row r="59" spans="1:31" ht="20.25" customHeight="1" hidden="1">
      <c r="A59" s="82" t="s">
        <v>234</v>
      </c>
      <c r="B59" s="78" t="s">
        <v>15</v>
      </c>
      <c r="C59" s="83" t="s">
        <v>62</v>
      </c>
      <c r="D59" s="83" t="s">
        <v>113</v>
      </c>
      <c r="E59" s="83" t="s">
        <v>128</v>
      </c>
      <c r="F59" s="83" t="s">
        <v>138</v>
      </c>
      <c r="G59" s="83" t="s">
        <v>148</v>
      </c>
      <c r="H59" s="83"/>
      <c r="I59" s="70"/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104572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80"/>
      <c r="Y59" s="80"/>
      <c r="Z59" s="81"/>
      <c r="AA59" s="80"/>
      <c r="AB59" s="81"/>
      <c r="AC59" s="80"/>
      <c r="AD59" s="91"/>
      <c r="AE59" s="91"/>
    </row>
    <row r="60" spans="1:31" ht="25.5" hidden="1">
      <c r="A60" s="82" t="s">
        <v>235</v>
      </c>
      <c r="B60" s="78" t="s">
        <v>15</v>
      </c>
      <c r="C60" s="83" t="s">
        <v>62</v>
      </c>
      <c r="D60" s="83" t="s">
        <v>113</v>
      </c>
      <c r="E60" s="83" t="s">
        <v>128</v>
      </c>
      <c r="F60" s="83" t="s">
        <v>138</v>
      </c>
      <c r="G60" s="83" t="s">
        <v>149</v>
      </c>
      <c r="H60" s="83"/>
      <c r="I60" s="70"/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99572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/>
      <c r="X60" s="80"/>
      <c r="Y60" s="80"/>
      <c r="Z60" s="81"/>
      <c r="AA60" s="80"/>
      <c r="AB60" s="81"/>
      <c r="AC60" s="80"/>
      <c r="AD60" s="91"/>
      <c r="AE60" s="91"/>
    </row>
    <row r="61" spans="1:31" ht="21.75" customHeight="1" hidden="1">
      <c r="A61" s="82" t="s">
        <v>236</v>
      </c>
      <c r="B61" s="78" t="s">
        <v>15</v>
      </c>
      <c r="C61" s="83" t="s">
        <v>62</v>
      </c>
      <c r="D61" s="83" t="s">
        <v>113</v>
      </c>
      <c r="E61" s="83" t="s">
        <v>128</v>
      </c>
      <c r="F61" s="83" t="s">
        <v>138</v>
      </c>
      <c r="G61" s="83" t="s">
        <v>150</v>
      </c>
      <c r="H61" s="83"/>
      <c r="I61" s="70"/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5000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/>
      <c r="X61" s="80"/>
      <c r="Y61" s="80"/>
      <c r="Z61" s="81"/>
      <c r="AA61" s="80"/>
      <c r="AB61" s="81"/>
      <c r="AC61" s="80"/>
      <c r="AD61" s="91"/>
      <c r="AE61" s="91"/>
    </row>
    <row r="62" spans="1:31" ht="0.75" customHeight="1">
      <c r="A62" s="82"/>
      <c r="B62" s="78"/>
      <c r="C62" s="83"/>
      <c r="D62" s="83"/>
      <c r="E62" s="83"/>
      <c r="F62" s="83"/>
      <c r="G62" s="83"/>
      <c r="H62" s="83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80"/>
      <c r="Y62" s="80"/>
      <c r="Z62" s="81"/>
      <c r="AA62" s="80"/>
      <c r="AB62" s="81"/>
      <c r="AC62" s="80"/>
      <c r="AD62" s="91"/>
      <c r="AE62" s="91"/>
    </row>
    <row r="63" spans="1:31" ht="12.75" hidden="1">
      <c r="A63" s="82"/>
      <c r="B63" s="78"/>
      <c r="C63" s="83"/>
      <c r="D63" s="83"/>
      <c r="E63" s="83"/>
      <c r="F63" s="83"/>
      <c r="G63" s="83"/>
      <c r="H63" s="83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80"/>
      <c r="Y63" s="80"/>
      <c r="Z63" s="81"/>
      <c r="AA63" s="80"/>
      <c r="AB63" s="81"/>
      <c r="AC63" s="80"/>
      <c r="AD63" s="91"/>
      <c r="AE63" s="91"/>
    </row>
    <row r="64" spans="1:31" ht="12.75" customHeight="1">
      <c r="A64" s="82" t="s">
        <v>350</v>
      </c>
      <c r="B64" s="78" t="s">
        <v>15</v>
      </c>
      <c r="C64" s="83" t="s">
        <v>62</v>
      </c>
      <c r="D64" s="83" t="s">
        <v>110</v>
      </c>
      <c r="E64" s="83" t="s">
        <v>124</v>
      </c>
      <c r="F64" s="83" t="s">
        <v>166</v>
      </c>
      <c r="G64" s="83" t="s">
        <v>153</v>
      </c>
      <c r="H64" s="83"/>
      <c r="I64" s="70">
        <v>6429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1978540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6229</v>
      </c>
      <c r="X64" s="80"/>
      <c r="Y64" s="80"/>
      <c r="Z64" s="81"/>
      <c r="AA64" s="80"/>
      <c r="AB64" s="81"/>
      <c r="AC64" s="80"/>
      <c r="AD64" s="91">
        <v>0</v>
      </c>
      <c r="AE64" s="91">
        <f>I64-W64</f>
        <v>200</v>
      </c>
    </row>
    <row r="65" spans="1:31" ht="12.75" customHeight="1">
      <c r="A65" s="82" t="s">
        <v>230</v>
      </c>
      <c r="B65" s="78" t="s">
        <v>15</v>
      </c>
      <c r="C65" s="83" t="s">
        <v>62</v>
      </c>
      <c r="D65" s="83" t="s">
        <v>110</v>
      </c>
      <c r="E65" s="83" t="s">
        <v>124</v>
      </c>
      <c r="F65" s="83" t="s">
        <v>166</v>
      </c>
      <c r="G65" s="83" t="s">
        <v>143</v>
      </c>
      <c r="H65" s="83"/>
      <c r="I65" s="70">
        <v>808162.7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593562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268887.74</v>
      </c>
      <c r="X65" s="80"/>
      <c r="Y65" s="80"/>
      <c r="Z65" s="81"/>
      <c r="AA65" s="80"/>
      <c r="AB65" s="81"/>
      <c r="AC65" s="80"/>
      <c r="AD65" s="91">
        <f>I65-W65</f>
        <v>539274.96</v>
      </c>
      <c r="AE65" s="91">
        <f>I65-W65</f>
        <v>539274.96</v>
      </c>
    </row>
    <row r="66" spans="1:31" ht="17.25" customHeight="1">
      <c r="A66" s="82" t="s">
        <v>223</v>
      </c>
      <c r="B66" s="78" t="s">
        <v>15</v>
      </c>
      <c r="C66" s="83" t="s">
        <v>62</v>
      </c>
      <c r="D66" s="83" t="s">
        <v>110</v>
      </c>
      <c r="E66" s="83" t="s">
        <v>124</v>
      </c>
      <c r="F66" s="83" t="s">
        <v>166</v>
      </c>
      <c r="G66" s="83" t="s">
        <v>139</v>
      </c>
      <c r="H66" s="83"/>
      <c r="I66" s="70">
        <f>I67+I68+I73+I74</f>
        <v>902300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1015616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f>W67+W68+W73+W74</f>
        <v>585836.02</v>
      </c>
      <c r="X66" s="80"/>
      <c r="Y66" s="80"/>
      <c r="Z66" s="81"/>
      <c r="AA66" s="80"/>
      <c r="AB66" s="81"/>
      <c r="AC66" s="80"/>
      <c r="AD66" s="91">
        <f>I66-W66</f>
        <v>316463.98</v>
      </c>
      <c r="AE66" s="91">
        <f>I66-W66</f>
        <v>316463.98</v>
      </c>
    </row>
    <row r="67" spans="1:31" ht="53.25" customHeight="1">
      <c r="A67" s="82" t="s">
        <v>386</v>
      </c>
      <c r="B67" s="78" t="s">
        <v>15</v>
      </c>
      <c r="C67" s="83" t="s">
        <v>62</v>
      </c>
      <c r="D67" s="83" t="s">
        <v>110</v>
      </c>
      <c r="E67" s="83" t="s">
        <v>124</v>
      </c>
      <c r="F67" s="83" t="s">
        <v>166</v>
      </c>
      <c r="G67" s="83" t="s">
        <v>144</v>
      </c>
      <c r="H67" s="83"/>
      <c r="I67" s="70">
        <v>130000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150000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79781.31</v>
      </c>
      <c r="X67" s="80"/>
      <c r="Y67" s="80"/>
      <c r="Z67" s="81"/>
      <c r="AA67" s="80"/>
      <c r="AB67" s="81"/>
      <c r="AC67" s="80"/>
      <c r="AD67" s="91">
        <f>I67-W67</f>
        <v>50218.69</v>
      </c>
      <c r="AE67" s="91">
        <f>I67-W67</f>
        <v>50218.69</v>
      </c>
    </row>
    <row r="68" spans="1:31" ht="43.5" customHeight="1">
      <c r="A68" s="82" t="s">
        <v>387</v>
      </c>
      <c r="B68" s="78" t="s">
        <v>15</v>
      </c>
      <c r="C68" s="83" t="s">
        <v>62</v>
      </c>
      <c r="D68" s="83" t="s">
        <v>110</v>
      </c>
      <c r="E68" s="83" t="s">
        <v>124</v>
      </c>
      <c r="F68" s="83" t="s">
        <v>166</v>
      </c>
      <c r="G68" s="83" t="s">
        <v>145</v>
      </c>
      <c r="H68" s="83"/>
      <c r="I68" s="70">
        <v>191000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284160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70609.85</v>
      </c>
      <c r="X68" s="80"/>
      <c r="Y68" s="80"/>
      <c r="Z68" s="81"/>
      <c r="AA68" s="80"/>
      <c r="AB68" s="81"/>
      <c r="AC68" s="80"/>
      <c r="AD68" s="91">
        <f>I68-W68</f>
        <v>120390.15</v>
      </c>
      <c r="AE68" s="91">
        <f>I68-W68</f>
        <v>120390.15</v>
      </c>
    </row>
    <row r="69" spans="1:31" ht="21.75" customHeight="1" hidden="1">
      <c r="A69" s="82" t="s">
        <v>247</v>
      </c>
      <c r="B69" s="78" t="s">
        <v>15</v>
      </c>
      <c r="C69" s="83" t="s">
        <v>62</v>
      </c>
      <c r="D69" s="83" t="s">
        <v>113</v>
      </c>
      <c r="E69" s="83" t="s">
        <v>136</v>
      </c>
      <c r="F69" s="83" t="s">
        <v>59</v>
      </c>
      <c r="G69" s="83" t="s">
        <v>59</v>
      </c>
      <c r="H69" s="83"/>
      <c r="I69" s="70">
        <v>15000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15000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/>
      <c r="X69" s="80"/>
      <c r="Y69" s="80"/>
      <c r="Z69" s="81"/>
      <c r="AA69" s="80"/>
      <c r="AB69" s="81"/>
      <c r="AC69" s="80"/>
      <c r="AD69" s="91"/>
      <c r="AE69" s="91"/>
    </row>
    <row r="70" spans="1:31" ht="23.25" customHeight="1" hidden="1">
      <c r="A70" s="82" t="s">
        <v>240</v>
      </c>
      <c r="B70" s="78" t="s">
        <v>15</v>
      </c>
      <c r="C70" s="83" t="s">
        <v>62</v>
      </c>
      <c r="D70" s="83" t="s">
        <v>113</v>
      </c>
      <c r="E70" s="83" t="s">
        <v>136</v>
      </c>
      <c r="F70" s="83" t="s">
        <v>138</v>
      </c>
      <c r="G70" s="83" t="s">
        <v>59</v>
      </c>
      <c r="H70" s="83"/>
      <c r="I70" s="70">
        <v>15000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15000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/>
      <c r="X70" s="80"/>
      <c r="Y70" s="80"/>
      <c r="Z70" s="81"/>
      <c r="AA70" s="80"/>
      <c r="AB70" s="81"/>
      <c r="AC70" s="80"/>
      <c r="AD70" s="91"/>
      <c r="AE70" s="91"/>
    </row>
    <row r="71" spans="1:31" ht="24" customHeight="1" hidden="1">
      <c r="A71" s="82" t="s">
        <v>222</v>
      </c>
      <c r="B71" s="78" t="s">
        <v>15</v>
      </c>
      <c r="C71" s="83" t="s">
        <v>62</v>
      </c>
      <c r="D71" s="83" t="s">
        <v>113</v>
      </c>
      <c r="E71" s="83" t="s">
        <v>136</v>
      </c>
      <c r="F71" s="83" t="s">
        <v>138</v>
      </c>
      <c r="G71" s="83" t="s">
        <v>15</v>
      </c>
      <c r="H71" s="83"/>
      <c r="I71" s="70">
        <v>15000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15000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/>
      <c r="X71" s="80"/>
      <c r="Y71" s="80"/>
      <c r="Z71" s="81"/>
      <c r="AA71" s="80"/>
      <c r="AB71" s="81"/>
      <c r="AC71" s="80"/>
      <c r="AD71" s="91"/>
      <c r="AE71" s="91"/>
    </row>
    <row r="72" spans="1:31" ht="24.75" customHeight="1" hidden="1">
      <c r="A72" s="82" t="s">
        <v>233</v>
      </c>
      <c r="B72" s="78" t="s">
        <v>15</v>
      </c>
      <c r="C72" s="83" t="s">
        <v>62</v>
      </c>
      <c r="D72" s="83" t="s">
        <v>113</v>
      </c>
      <c r="E72" s="83" t="s">
        <v>136</v>
      </c>
      <c r="F72" s="83" t="s">
        <v>138</v>
      </c>
      <c r="G72" s="83" t="s">
        <v>147</v>
      </c>
      <c r="H72" s="83"/>
      <c r="I72" s="70">
        <v>15000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15000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/>
      <c r="X72" s="80"/>
      <c r="Y72" s="80"/>
      <c r="Z72" s="81"/>
      <c r="AA72" s="80"/>
      <c r="AB72" s="81"/>
      <c r="AC72" s="80"/>
      <c r="AD72" s="91"/>
      <c r="AE72" s="91"/>
    </row>
    <row r="73" spans="1:31" ht="44.25" customHeight="1">
      <c r="A73" s="82" t="s">
        <v>388</v>
      </c>
      <c r="B73" s="78" t="s">
        <v>15</v>
      </c>
      <c r="C73" s="83" t="s">
        <v>62</v>
      </c>
      <c r="D73" s="83" t="s">
        <v>110</v>
      </c>
      <c r="E73" s="83" t="s">
        <v>124</v>
      </c>
      <c r="F73" s="83" t="s">
        <v>166</v>
      </c>
      <c r="G73" s="83" t="s">
        <v>146</v>
      </c>
      <c r="H73" s="83"/>
      <c r="I73" s="70">
        <v>228950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155456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189765.79</v>
      </c>
      <c r="X73" s="80"/>
      <c r="Y73" s="80"/>
      <c r="Z73" s="81"/>
      <c r="AA73" s="80"/>
      <c r="AB73" s="81"/>
      <c r="AC73" s="80"/>
      <c r="AD73" s="91">
        <f aca="true" t="shared" si="0" ref="AD73:AD80">I73-W73</f>
        <v>39184.20999999999</v>
      </c>
      <c r="AE73" s="91">
        <f aca="true" t="shared" si="1" ref="AE73:AE83">I73-W73</f>
        <v>39184.20999999999</v>
      </c>
    </row>
    <row r="74" spans="1:31" ht="59.25" customHeight="1">
      <c r="A74" s="82" t="s">
        <v>389</v>
      </c>
      <c r="B74" s="78" t="s">
        <v>15</v>
      </c>
      <c r="C74" s="83" t="s">
        <v>62</v>
      </c>
      <c r="D74" s="83" t="s">
        <v>110</v>
      </c>
      <c r="E74" s="83" t="s">
        <v>124</v>
      </c>
      <c r="F74" s="83" t="s">
        <v>166</v>
      </c>
      <c r="G74" s="83" t="s">
        <v>140</v>
      </c>
      <c r="H74" s="83"/>
      <c r="I74" s="70">
        <v>352350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426000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245679.07</v>
      </c>
      <c r="X74" s="80"/>
      <c r="Y74" s="80"/>
      <c r="Z74" s="81"/>
      <c r="AA74" s="80"/>
      <c r="AB74" s="81"/>
      <c r="AC74" s="80"/>
      <c r="AD74" s="91">
        <f t="shared" si="0"/>
        <v>106670.93</v>
      </c>
      <c r="AE74" s="91">
        <f t="shared" si="1"/>
        <v>106670.93</v>
      </c>
    </row>
    <row r="75" spans="1:31" ht="12.75">
      <c r="A75" s="82" t="s">
        <v>234</v>
      </c>
      <c r="B75" s="78" t="s">
        <v>15</v>
      </c>
      <c r="C75" s="83" t="s">
        <v>62</v>
      </c>
      <c r="D75" s="83" t="s">
        <v>110</v>
      </c>
      <c r="E75" s="83" t="s">
        <v>124</v>
      </c>
      <c r="F75" s="83" t="s">
        <v>166</v>
      </c>
      <c r="G75" s="83" t="s">
        <v>148</v>
      </c>
      <c r="H75" s="83"/>
      <c r="I75" s="70">
        <f>I76+I77</f>
        <v>142500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201544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f>W76+W77</f>
        <v>141157.1</v>
      </c>
      <c r="X75" s="80"/>
      <c r="Y75" s="80"/>
      <c r="Z75" s="81"/>
      <c r="AA75" s="80"/>
      <c r="AB75" s="81"/>
      <c r="AC75" s="80"/>
      <c r="AD75" s="91">
        <f t="shared" si="0"/>
        <v>1342.8999999999942</v>
      </c>
      <c r="AE75" s="91">
        <f t="shared" si="1"/>
        <v>1342.8999999999942</v>
      </c>
    </row>
    <row r="76" spans="1:31" ht="12.75">
      <c r="A76" s="82" t="s">
        <v>390</v>
      </c>
      <c r="B76" s="78" t="s">
        <v>15</v>
      </c>
      <c r="C76" s="83" t="s">
        <v>62</v>
      </c>
      <c r="D76" s="83" t="s">
        <v>110</v>
      </c>
      <c r="E76" s="83" t="s">
        <v>124</v>
      </c>
      <c r="F76" s="83" t="s">
        <v>166</v>
      </c>
      <c r="G76" s="83" t="s">
        <v>149</v>
      </c>
      <c r="H76" s="83"/>
      <c r="I76" s="70">
        <v>7000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50000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5700</v>
      </c>
      <c r="X76" s="80"/>
      <c r="Y76" s="80"/>
      <c r="Z76" s="81"/>
      <c r="AA76" s="80"/>
      <c r="AB76" s="81"/>
      <c r="AC76" s="80"/>
      <c r="AD76" s="91">
        <f t="shared" si="0"/>
        <v>1300</v>
      </c>
      <c r="AE76" s="91">
        <f t="shared" si="1"/>
        <v>1300</v>
      </c>
    </row>
    <row r="77" spans="1:31" ht="25.5">
      <c r="A77" s="82" t="s">
        <v>391</v>
      </c>
      <c r="B77" s="78" t="s">
        <v>15</v>
      </c>
      <c r="C77" s="83" t="s">
        <v>62</v>
      </c>
      <c r="D77" s="83" t="s">
        <v>110</v>
      </c>
      <c r="E77" s="83" t="s">
        <v>124</v>
      </c>
      <c r="F77" s="83" t="s">
        <v>166</v>
      </c>
      <c r="G77" s="83" t="s">
        <v>150</v>
      </c>
      <c r="H77" s="83"/>
      <c r="I77" s="70">
        <v>135500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151544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135457.1</v>
      </c>
      <c r="X77" s="80"/>
      <c r="Y77" s="80"/>
      <c r="Z77" s="81"/>
      <c r="AA77" s="80"/>
      <c r="AB77" s="81"/>
      <c r="AC77" s="80"/>
      <c r="AD77" s="91">
        <f t="shared" si="0"/>
        <v>42.89999999999418</v>
      </c>
      <c r="AE77" s="91">
        <f t="shared" si="1"/>
        <v>42.89999999999418</v>
      </c>
    </row>
    <row r="78" spans="1:31" ht="40.5" customHeight="1">
      <c r="A78" s="82" t="s">
        <v>237</v>
      </c>
      <c r="B78" s="78" t="s">
        <v>15</v>
      </c>
      <c r="C78" s="83" t="s">
        <v>62</v>
      </c>
      <c r="D78" s="83" t="s">
        <v>110</v>
      </c>
      <c r="E78" s="83" t="s">
        <v>125</v>
      </c>
      <c r="F78" s="83" t="s">
        <v>59</v>
      </c>
      <c r="G78" s="83" t="s">
        <v>59</v>
      </c>
      <c r="H78" s="83"/>
      <c r="I78" s="70">
        <v>410763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386880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f>W79</f>
        <v>303384.2</v>
      </c>
      <c r="X78" s="80"/>
      <c r="Y78" s="80"/>
      <c r="Z78" s="81"/>
      <c r="AA78" s="80"/>
      <c r="AB78" s="81"/>
      <c r="AC78" s="80"/>
      <c r="AD78" s="91">
        <f t="shared" si="0"/>
        <v>107378.79999999999</v>
      </c>
      <c r="AE78" s="91">
        <f t="shared" si="1"/>
        <v>107378.79999999999</v>
      </c>
    </row>
    <row r="79" spans="1:31" ht="25.5">
      <c r="A79" s="82" t="s">
        <v>221</v>
      </c>
      <c r="B79" s="78" t="s">
        <v>15</v>
      </c>
      <c r="C79" s="83" t="s">
        <v>62</v>
      </c>
      <c r="D79" s="83" t="s">
        <v>110</v>
      </c>
      <c r="E79" s="83" t="s">
        <v>125</v>
      </c>
      <c r="F79" s="83" t="s">
        <v>166</v>
      </c>
      <c r="G79" s="83" t="s">
        <v>59</v>
      </c>
      <c r="H79" s="83"/>
      <c r="I79" s="70">
        <v>410763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386880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f>W80</f>
        <v>303384.2</v>
      </c>
      <c r="X79" s="80"/>
      <c r="Y79" s="80"/>
      <c r="Z79" s="81"/>
      <c r="AA79" s="80"/>
      <c r="AB79" s="81"/>
      <c r="AC79" s="80"/>
      <c r="AD79" s="91">
        <f t="shared" si="0"/>
        <v>107378.79999999999</v>
      </c>
      <c r="AE79" s="91">
        <f t="shared" si="1"/>
        <v>107378.79999999999</v>
      </c>
    </row>
    <row r="80" spans="1:31" ht="12.75">
      <c r="A80" s="82" t="s">
        <v>222</v>
      </c>
      <c r="B80" s="78" t="s">
        <v>15</v>
      </c>
      <c r="C80" s="83" t="s">
        <v>62</v>
      </c>
      <c r="D80" s="83" t="s">
        <v>110</v>
      </c>
      <c r="E80" s="83" t="s">
        <v>125</v>
      </c>
      <c r="F80" s="83" t="s">
        <v>166</v>
      </c>
      <c r="G80" s="83" t="s">
        <v>15</v>
      </c>
      <c r="H80" s="83"/>
      <c r="I80" s="70">
        <v>410763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386880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f>W81</f>
        <v>303384.2</v>
      </c>
      <c r="X80" s="80"/>
      <c r="Y80" s="80"/>
      <c r="Z80" s="81"/>
      <c r="AA80" s="80"/>
      <c r="AB80" s="81"/>
      <c r="AC80" s="80"/>
      <c r="AD80" s="91">
        <f t="shared" si="0"/>
        <v>107378.79999999999</v>
      </c>
      <c r="AE80" s="91">
        <f t="shared" si="1"/>
        <v>107378.79999999999</v>
      </c>
    </row>
    <row r="81" spans="1:31" ht="25.5">
      <c r="A81" s="82" t="s">
        <v>227</v>
      </c>
      <c r="B81" s="78" t="s">
        <v>15</v>
      </c>
      <c r="C81" s="83" t="s">
        <v>62</v>
      </c>
      <c r="D81" s="83" t="s">
        <v>110</v>
      </c>
      <c r="E81" s="83" t="s">
        <v>125</v>
      </c>
      <c r="F81" s="83" t="s">
        <v>166</v>
      </c>
      <c r="G81" s="83" t="s">
        <v>141</v>
      </c>
      <c r="H81" s="83"/>
      <c r="I81" s="70">
        <v>410763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386880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f>W82+W83</f>
        <v>303384.2</v>
      </c>
      <c r="X81" s="80"/>
      <c r="Y81" s="80"/>
      <c r="Z81" s="81"/>
      <c r="AA81" s="80"/>
      <c r="AB81" s="81"/>
      <c r="AC81" s="80"/>
      <c r="AD81" s="91">
        <f>AD82+AD83</f>
        <v>107378.79999999999</v>
      </c>
      <c r="AE81" s="91">
        <f t="shared" si="1"/>
        <v>107378.79999999999</v>
      </c>
    </row>
    <row r="82" spans="1:31" ht="12.75">
      <c r="A82" s="82" t="s">
        <v>228</v>
      </c>
      <c r="B82" s="78" t="s">
        <v>15</v>
      </c>
      <c r="C82" s="83" t="s">
        <v>62</v>
      </c>
      <c r="D82" s="83" t="s">
        <v>110</v>
      </c>
      <c r="E82" s="83" t="s">
        <v>125</v>
      </c>
      <c r="F82" s="83" t="s">
        <v>166</v>
      </c>
      <c r="G82" s="83" t="s">
        <v>142</v>
      </c>
      <c r="H82" s="83"/>
      <c r="I82" s="70">
        <v>315486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297600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227337.2</v>
      </c>
      <c r="X82" s="80"/>
      <c r="Y82" s="80"/>
      <c r="Z82" s="81"/>
      <c r="AA82" s="80"/>
      <c r="AB82" s="81"/>
      <c r="AC82" s="80"/>
      <c r="AD82" s="91">
        <f>I82-W82</f>
        <v>88148.79999999999</v>
      </c>
      <c r="AE82" s="91">
        <f t="shared" si="1"/>
        <v>88148.79999999999</v>
      </c>
    </row>
    <row r="83" spans="1:31" ht="25.5">
      <c r="A83" s="82" t="s">
        <v>230</v>
      </c>
      <c r="B83" s="78" t="s">
        <v>15</v>
      </c>
      <c r="C83" s="83" t="s">
        <v>62</v>
      </c>
      <c r="D83" s="83" t="s">
        <v>110</v>
      </c>
      <c r="E83" s="83" t="s">
        <v>125</v>
      </c>
      <c r="F83" s="83" t="s">
        <v>166</v>
      </c>
      <c r="G83" s="83" t="s">
        <v>143</v>
      </c>
      <c r="H83" s="83"/>
      <c r="I83" s="70">
        <v>95277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89280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76047</v>
      </c>
      <c r="X83" s="80"/>
      <c r="Y83" s="80"/>
      <c r="Z83" s="81"/>
      <c r="AA83" s="80"/>
      <c r="AB83" s="81"/>
      <c r="AC83" s="80"/>
      <c r="AD83" s="91">
        <f>I83-W83</f>
        <v>19230</v>
      </c>
      <c r="AE83" s="91">
        <f t="shared" si="1"/>
        <v>19230</v>
      </c>
    </row>
    <row r="84" spans="1:31" ht="0.75" customHeight="1">
      <c r="A84" s="82"/>
      <c r="B84" s="78"/>
      <c r="C84" s="83"/>
      <c r="D84" s="83"/>
      <c r="E84" s="83"/>
      <c r="F84" s="83"/>
      <c r="G84" s="83"/>
      <c r="H84" s="83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80"/>
      <c r="Y84" s="80"/>
      <c r="Z84" s="81"/>
      <c r="AA84" s="80"/>
      <c r="AB84" s="81"/>
      <c r="AC84" s="80"/>
      <c r="AD84" s="91"/>
      <c r="AE84" s="91"/>
    </row>
    <row r="85" spans="1:31" ht="12.75" hidden="1">
      <c r="A85" s="82"/>
      <c r="B85" s="78"/>
      <c r="C85" s="83"/>
      <c r="D85" s="83"/>
      <c r="E85" s="83"/>
      <c r="F85" s="83"/>
      <c r="G85" s="83"/>
      <c r="H85" s="83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80"/>
      <c r="Y85" s="80"/>
      <c r="Z85" s="81"/>
      <c r="AA85" s="80"/>
      <c r="AB85" s="81"/>
      <c r="AC85" s="80"/>
      <c r="AD85" s="91"/>
      <c r="AE85" s="91"/>
    </row>
    <row r="86" spans="1:31" ht="12.75">
      <c r="A86" s="87" t="s">
        <v>242</v>
      </c>
      <c r="B86" s="88" t="s">
        <v>15</v>
      </c>
      <c r="C86" s="79" t="s">
        <v>62</v>
      </c>
      <c r="D86" s="79" t="s">
        <v>112</v>
      </c>
      <c r="E86" s="79" t="s">
        <v>219</v>
      </c>
      <c r="F86" s="79" t="s">
        <v>59</v>
      </c>
      <c r="G86" s="79" t="s">
        <v>59</v>
      </c>
      <c r="H86" s="79"/>
      <c r="I86" s="89">
        <v>26860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50000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0"/>
      <c r="Y86" s="80"/>
      <c r="Z86" s="81"/>
      <c r="AA86" s="80"/>
      <c r="AB86" s="81"/>
      <c r="AC86" s="80"/>
      <c r="AD86" s="89">
        <v>26860</v>
      </c>
      <c r="AE86" s="89">
        <v>26860</v>
      </c>
    </row>
    <row r="87" spans="1:31" ht="25.5">
      <c r="A87" s="82" t="s">
        <v>243</v>
      </c>
      <c r="B87" s="78" t="s">
        <v>15</v>
      </c>
      <c r="C87" s="83" t="s">
        <v>62</v>
      </c>
      <c r="D87" s="83" t="s">
        <v>112</v>
      </c>
      <c r="E87" s="83" t="s">
        <v>127</v>
      </c>
      <c r="F87" s="83" t="s">
        <v>59</v>
      </c>
      <c r="G87" s="83" t="s">
        <v>59</v>
      </c>
      <c r="H87" s="83"/>
      <c r="I87" s="70">
        <v>26860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50000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80"/>
      <c r="Y87" s="80"/>
      <c r="Z87" s="81"/>
      <c r="AA87" s="80"/>
      <c r="AB87" s="81"/>
      <c r="AC87" s="80"/>
      <c r="AD87" s="70">
        <v>26860</v>
      </c>
      <c r="AE87" s="70">
        <v>26860</v>
      </c>
    </row>
    <row r="88" spans="1:31" ht="12.75">
      <c r="A88" s="82" t="s">
        <v>240</v>
      </c>
      <c r="B88" s="78" t="s">
        <v>15</v>
      </c>
      <c r="C88" s="83" t="s">
        <v>62</v>
      </c>
      <c r="D88" s="83" t="s">
        <v>112</v>
      </c>
      <c r="E88" s="83" t="s">
        <v>127</v>
      </c>
      <c r="F88" s="83" t="s">
        <v>138</v>
      </c>
      <c r="G88" s="83" t="s">
        <v>59</v>
      </c>
      <c r="H88" s="83"/>
      <c r="I88" s="70">
        <v>26860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50000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80"/>
      <c r="Y88" s="80"/>
      <c r="Z88" s="81"/>
      <c r="AA88" s="80"/>
      <c r="AB88" s="81"/>
      <c r="AC88" s="80"/>
      <c r="AD88" s="70">
        <v>26860</v>
      </c>
      <c r="AE88" s="70">
        <v>26860</v>
      </c>
    </row>
    <row r="89" spans="1:31" ht="12.75">
      <c r="A89" s="82" t="s">
        <v>222</v>
      </c>
      <c r="B89" s="78" t="s">
        <v>15</v>
      </c>
      <c r="C89" s="83" t="s">
        <v>62</v>
      </c>
      <c r="D89" s="83" t="s">
        <v>112</v>
      </c>
      <c r="E89" s="83" t="s">
        <v>127</v>
      </c>
      <c r="F89" s="83" t="s">
        <v>138</v>
      </c>
      <c r="G89" s="83" t="s">
        <v>15</v>
      </c>
      <c r="H89" s="83"/>
      <c r="I89" s="70">
        <v>26860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50000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80"/>
      <c r="Y89" s="80"/>
      <c r="Z89" s="81"/>
      <c r="AA89" s="80"/>
      <c r="AB89" s="81"/>
      <c r="AC89" s="80"/>
      <c r="AD89" s="70">
        <v>26860</v>
      </c>
      <c r="AE89" s="70">
        <v>26860</v>
      </c>
    </row>
    <row r="90" spans="1:31" ht="12.75">
      <c r="A90" s="82" t="s">
        <v>233</v>
      </c>
      <c r="B90" s="78" t="s">
        <v>15</v>
      </c>
      <c r="C90" s="83" t="s">
        <v>62</v>
      </c>
      <c r="D90" s="83" t="s">
        <v>112</v>
      </c>
      <c r="E90" s="83" t="s">
        <v>127</v>
      </c>
      <c r="F90" s="83" t="s">
        <v>138</v>
      </c>
      <c r="G90" s="83" t="s">
        <v>147</v>
      </c>
      <c r="H90" s="83"/>
      <c r="I90" s="70">
        <v>26860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50000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80"/>
      <c r="Y90" s="80"/>
      <c r="Z90" s="81"/>
      <c r="AA90" s="80"/>
      <c r="AB90" s="81"/>
      <c r="AC90" s="80"/>
      <c r="AD90" s="70">
        <v>26860</v>
      </c>
      <c r="AE90" s="70">
        <v>26860</v>
      </c>
    </row>
    <row r="91" spans="1:31" ht="13.5" customHeight="1">
      <c r="A91" s="87" t="s">
        <v>244</v>
      </c>
      <c r="B91" s="88" t="s">
        <v>15</v>
      </c>
      <c r="C91" s="79" t="s">
        <v>62</v>
      </c>
      <c r="D91" s="79" t="s">
        <v>113</v>
      </c>
      <c r="E91" s="79" t="s">
        <v>219</v>
      </c>
      <c r="F91" s="79" t="s">
        <v>59</v>
      </c>
      <c r="G91" s="79" t="s">
        <v>59</v>
      </c>
      <c r="H91" s="79"/>
      <c r="I91" s="89">
        <f>I93+I104</f>
        <v>486324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616974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f>W93+W107</f>
        <v>311866.99</v>
      </c>
      <c r="X91" s="80"/>
      <c r="Y91" s="80"/>
      <c r="Z91" s="81"/>
      <c r="AA91" s="80"/>
      <c r="AB91" s="81"/>
      <c r="AC91" s="80"/>
      <c r="AD91" s="92">
        <f>I91-W91</f>
        <v>174457.01</v>
      </c>
      <c r="AE91" s="92">
        <f>I91-W91</f>
        <v>174457.01</v>
      </c>
    </row>
    <row r="92" spans="1:31" ht="14.25" customHeight="1" hidden="1">
      <c r="A92" s="82"/>
      <c r="B92" s="78"/>
      <c r="C92" s="83"/>
      <c r="D92" s="83"/>
      <c r="E92" s="83"/>
      <c r="F92" s="83"/>
      <c r="G92" s="83"/>
      <c r="H92" s="83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80"/>
      <c r="Y92" s="80"/>
      <c r="Z92" s="81"/>
      <c r="AA92" s="80"/>
      <c r="AB92" s="81"/>
      <c r="AC92" s="80"/>
      <c r="AD92" s="91"/>
      <c r="AE92" s="91"/>
    </row>
    <row r="93" spans="1:31" ht="15.75" customHeight="1">
      <c r="A93" s="82" t="s">
        <v>245</v>
      </c>
      <c r="B93" s="78" t="s">
        <v>15</v>
      </c>
      <c r="C93" s="83" t="s">
        <v>62</v>
      </c>
      <c r="D93" s="83" t="s">
        <v>113</v>
      </c>
      <c r="E93" s="83" t="s">
        <v>128</v>
      </c>
      <c r="F93" s="83" t="s">
        <v>59</v>
      </c>
      <c r="G93" s="83" t="s">
        <v>59</v>
      </c>
      <c r="H93" s="83"/>
      <c r="I93" s="70">
        <f>I94</f>
        <v>275400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391050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f>W94</f>
        <v>177082.99</v>
      </c>
      <c r="X93" s="80"/>
      <c r="Y93" s="80"/>
      <c r="Z93" s="81"/>
      <c r="AA93" s="80"/>
      <c r="AB93" s="81"/>
      <c r="AC93" s="80"/>
      <c r="AD93" s="91">
        <f>I93-W93</f>
        <v>98317.01000000001</v>
      </c>
      <c r="AE93" s="91">
        <f>I93-W93</f>
        <v>98317.01000000001</v>
      </c>
    </row>
    <row r="94" spans="1:31" ht="15.75" customHeight="1">
      <c r="A94" s="82" t="s">
        <v>240</v>
      </c>
      <c r="B94" s="78" t="s">
        <v>15</v>
      </c>
      <c r="C94" s="83" t="s">
        <v>62</v>
      </c>
      <c r="D94" s="83" t="s">
        <v>113</v>
      </c>
      <c r="E94" s="83" t="s">
        <v>128</v>
      </c>
      <c r="F94" s="83" t="s">
        <v>138</v>
      </c>
      <c r="G94" s="83" t="s">
        <v>59</v>
      </c>
      <c r="H94" s="83"/>
      <c r="I94" s="70">
        <f>I95</f>
        <v>275400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391050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f>W95</f>
        <v>177082.99</v>
      </c>
      <c r="X94" s="80"/>
      <c r="Y94" s="80"/>
      <c r="Z94" s="81"/>
      <c r="AA94" s="80"/>
      <c r="AB94" s="81"/>
      <c r="AC94" s="80"/>
      <c r="AD94" s="91">
        <f>I94-W94</f>
        <v>98317.01000000001</v>
      </c>
      <c r="AE94" s="91">
        <f>I94-W94</f>
        <v>98317.01000000001</v>
      </c>
    </row>
    <row r="95" spans="1:31" ht="15" customHeight="1">
      <c r="A95" s="82" t="s">
        <v>222</v>
      </c>
      <c r="B95" s="78" t="s">
        <v>15</v>
      </c>
      <c r="C95" s="83" t="s">
        <v>62</v>
      </c>
      <c r="D95" s="83" t="s">
        <v>113</v>
      </c>
      <c r="E95" s="83" t="s">
        <v>128</v>
      </c>
      <c r="F95" s="83" t="s">
        <v>138</v>
      </c>
      <c r="G95" s="83" t="s">
        <v>15</v>
      </c>
      <c r="H95" s="83"/>
      <c r="I95" s="70">
        <f>I98+I102</f>
        <v>275400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286478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f>W98+W102</f>
        <v>177082.99</v>
      </c>
      <c r="X95" s="80"/>
      <c r="Y95" s="80"/>
      <c r="Z95" s="81"/>
      <c r="AA95" s="80"/>
      <c r="AB95" s="81"/>
      <c r="AC95" s="80"/>
      <c r="AD95" s="91">
        <f>I95-W95</f>
        <v>98317.01000000001</v>
      </c>
      <c r="AE95" s="91">
        <f>I95-W95</f>
        <v>98317.01000000001</v>
      </c>
    </row>
    <row r="96" spans="1:31" ht="0.75" customHeight="1">
      <c r="A96" s="82"/>
      <c r="B96" s="78"/>
      <c r="C96" s="83"/>
      <c r="D96" s="83"/>
      <c r="E96" s="83"/>
      <c r="F96" s="83"/>
      <c r="G96" s="83"/>
      <c r="H96" s="83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80"/>
      <c r="Y96" s="80"/>
      <c r="Z96" s="81"/>
      <c r="AA96" s="80"/>
      <c r="AB96" s="81"/>
      <c r="AC96" s="80"/>
      <c r="AD96" s="70"/>
      <c r="AE96" s="70"/>
    </row>
    <row r="97" spans="1:31" ht="12.75" hidden="1">
      <c r="A97" s="82"/>
      <c r="B97" s="78"/>
      <c r="C97" s="83"/>
      <c r="D97" s="83"/>
      <c r="E97" s="83"/>
      <c r="F97" s="83"/>
      <c r="G97" s="83"/>
      <c r="H97" s="83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80"/>
      <c r="Y97" s="80"/>
      <c r="Z97" s="81"/>
      <c r="AA97" s="80"/>
      <c r="AB97" s="81"/>
      <c r="AC97" s="80"/>
      <c r="AD97" s="70"/>
      <c r="AE97" s="70"/>
    </row>
    <row r="98" spans="1:31" ht="17.25" customHeight="1">
      <c r="A98" s="82" t="s">
        <v>223</v>
      </c>
      <c r="B98" s="78" t="s">
        <v>15</v>
      </c>
      <c r="C98" s="83" t="s">
        <v>62</v>
      </c>
      <c r="D98" s="83" t="s">
        <v>113</v>
      </c>
      <c r="E98" s="83" t="s">
        <v>128</v>
      </c>
      <c r="F98" s="83" t="s">
        <v>138</v>
      </c>
      <c r="G98" s="83" t="s">
        <v>139</v>
      </c>
      <c r="H98" s="83"/>
      <c r="I98" s="70">
        <f>I100+I101</f>
        <v>229000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226478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f>W100+W101</f>
        <v>131245.97</v>
      </c>
      <c r="X98" s="80"/>
      <c r="Y98" s="80"/>
      <c r="Z98" s="81"/>
      <c r="AA98" s="80"/>
      <c r="AB98" s="81"/>
      <c r="AC98" s="80"/>
      <c r="AD98" s="91">
        <f>I98-W98</f>
        <v>97754.03</v>
      </c>
      <c r="AE98" s="91">
        <f>I98-W98</f>
        <v>97754.03</v>
      </c>
    </row>
    <row r="99" spans="1:31" ht="12.75" hidden="1">
      <c r="A99" s="82"/>
      <c r="B99" s="78"/>
      <c r="C99" s="83"/>
      <c r="D99" s="83"/>
      <c r="E99" s="83"/>
      <c r="F99" s="83"/>
      <c r="G99" s="83"/>
      <c r="H99" s="83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80"/>
      <c r="Y99" s="80"/>
      <c r="Z99" s="81"/>
      <c r="AA99" s="80"/>
      <c r="AB99" s="81"/>
      <c r="AC99" s="80"/>
      <c r="AD99" s="91"/>
      <c r="AE99" s="91"/>
    </row>
    <row r="100" spans="1:31" ht="12.75">
      <c r="A100" s="82" t="s">
        <v>393</v>
      </c>
      <c r="B100" s="78" t="s">
        <v>15</v>
      </c>
      <c r="C100" s="83" t="s">
        <v>62</v>
      </c>
      <c r="D100" s="83" t="s">
        <v>113</v>
      </c>
      <c r="E100" s="83" t="s">
        <v>128</v>
      </c>
      <c r="F100" s="83" t="s">
        <v>138</v>
      </c>
      <c r="G100" s="83" t="s">
        <v>146</v>
      </c>
      <c r="H100" s="83"/>
      <c r="I100" s="70">
        <v>99935.97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226478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99935.97</v>
      </c>
      <c r="X100" s="80"/>
      <c r="Y100" s="80"/>
      <c r="Z100" s="81"/>
      <c r="AA100" s="80"/>
      <c r="AB100" s="81"/>
      <c r="AC100" s="80"/>
      <c r="AD100" s="91">
        <v>0</v>
      </c>
      <c r="AE100" s="91">
        <f>I100-W100</f>
        <v>0</v>
      </c>
    </row>
    <row r="101" spans="1:31" ht="25.5">
      <c r="A101" s="82" t="s">
        <v>394</v>
      </c>
      <c r="B101" s="78" t="s">
        <v>15</v>
      </c>
      <c r="C101" s="83" t="s">
        <v>62</v>
      </c>
      <c r="D101" s="83" t="s">
        <v>113</v>
      </c>
      <c r="E101" s="83" t="s">
        <v>128</v>
      </c>
      <c r="F101" s="83" t="s">
        <v>138</v>
      </c>
      <c r="G101" s="83" t="s">
        <v>140</v>
      </c>
      <c r="H101" s="83"/>
      <c r="I101" s="70">
        <v>129064.03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226478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31310</v>
      </c>
      <c r="X101" s="80"/>
      <c r="Y101" s="80"/>
      <c r="Z101" s="81"/>
      <c r="AA101" s="80"/>
      <c r="AB101" s="81"/>
      <c r="AC101" s="80"/>
      <c r="AD101" s="91">
        <f>I101-W101</f>
        <v>97754.03</v>
      </c>
      <c r="AE101" s="91">
        <f>I101-W101</f>
        <v>97754.03</v>
      </c>
    </row>
    <row r="102" spans="1:31" ht="39" customHeight="1">
      <c r="A102" s="82" t="s">
        <v>395</v>
      </c>
      <c r="B102" s="78" t="s">
        <v>15</v>
      </c>
      <c r="C102" s="83" t="s">
        <v>62</v>
      </c>
      <c r="D102" s="83" t="s">
        <v>113</v>
      </c>
      <c r="E102" s="83" t="s">
        <v>128</v>
      </c>
      <c r="F102" s="83" t="s">
        <v>138</v>
      </c>
      <c r="G102" s="83" t="s">
        <v>147</v>
      </c>
      <c r="H102" s="83"/>
      <c r="I102" s="70">
        <v>46400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60000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45837.02</v>
      </c>
      <c r="X102" s="80"/>
      <c r="Y102" s="80"/>
      <c r="Z102" s="81"/>
      <c r="AA102" s="80"/>
      <c r="AB102" s="81"/>
      <c r="AC102" s="80"/>
      <c r="AD102" s="91">
        <f>I102-W102</f>
        <v>562.9800000000032</v>
      </c>
      <c r="AE102" s="91">
        <f>I102-W102</f>
        <v>562.9800000000032</v>
      </c>
    </row>
    <row r="103" spans="1:31" ht="12.75" hidden="1">
      <c r="A103" s="82"/>
      <c r="B103" s="78"/>
      <c r="C103" s="83"/>
      <c r="D103" s="83"/>
      <c r="E103" s="83"/>
      <c r="F103" s="83"/>
      <c r="G103" s="83"/>
      <c r="H103" s="83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80"/>
      <c r="Y103" s="80"/>
      <c r="Z103" s="81"/>
      <c r="AA103" s="80"/>
      <c r="AB103" s="81"/>
      <c r="AC103" s="80"/>
      <c r="AD103" s="91"/>
      <c r="AE103" s="91"/>
    </row>
    <row r="104" spans="1:31" ht="40.5" customHeight="1">
      <c r="A104" s="82" t="s">
        <v>392</v>
      </c>
      <c r="B104" s="78" t="s">
        <v>15</v>
      </c>
      <c r="C104" s="83" t="s">
        <v>62</v>
      </c>
      <c r="D104" s="83" t="s">
        <v>113</v>
      </c>
      <c r="E104" s="83" t="s">
        <v>129</v>
      </c>
      <c r="F104" s="83" t="s">
        <v>59</v>
      </c>
      <c r="G104" s="83" t="s">
        <v>59</v>
      </c>
      <c r="H104" s="83"/>
      <c r="I104" s="70">
        <v>210924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210924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f>W105</f>
        <v>134784</v>
      </c>
      <c r="X104" s="80"/>
      <c r="Y104" s="80"/>
      <c r="Z104" s="81"/>
      <c r="AA104" s="80"/>
      <c r="AB104" s="81"/>
      <c r="AC104" s="80"/>
      <c r="AD104" s="91">
        <f>I104-W104</f>
        <v>76140</v>
      </c>
      <c r="AE104" s="91">
        <f>I104-W104</f>
        <v>76140</v>
      </c>
    </row>
    <row r="105" spans="1:31" ht="18" customHeight="1">
      <c r="A105" s="82" t="s">
        <v>240</v>
      </c>
      <c r="B105" s="78" t="s">
        <v>15</v>
      </c>
      <c r="C105" s="83" t="s">
        <v>62</v>
      </c>
      <c r="D105" s="83" t="s">
        <v>113</v>
      </c>
      <c r="E105" s="83" t="s">
        <v>129</v>
      </c>
      <c r="F105" s="83" t="s">
        <v>138</v>
      </c>
      <c r="G105" s="83" t="s">
        <v>59</v>
      </c>
      <c r="H105" s="83"/>
      <c r="I105" s="70">
        <v>210924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210924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f>W106</f>
        <v>134784</v>
      </c>
      <c r="X105" s="80"/>
      <c r="Y105" s="80"/>
      <c r="Z105" s="81"/>
      <c r="AA105" s="80"/>
      <c r="AB105" s="81"/>
      <c r="AC105" s="80"/>
      <c r="AD105" s="91">
        <f>I105-W105</f>
        <v>76140</v>
      </c>
      <c r="AE105" s="91">
        <f>I105-W105</f>
        <v>76140</v>
      </c>
    </row>
    <row r="106" spans="1:31" ht="17.25" customHeight="1">
      <c r="A106" s="82" t="s">
        <v>246</v>
      </c>
      <c r="B106" s="78" t="s">
        <v>15</v>
      </c>
      <c r="C106" s="83" t="s">
        <v>62</v>
      </c>
      <c r="D106" s="83" t="s">
        <v>113</v>
      </c>
      <c r="E106" s="83" t="s">
        <v>129</v>
      </c>
      <c r="F106" s="83" t="s">
        <v>138</v>
      </c>
      <c r="G106" s="83" t="s">
        <v>59</v>
      </c>
      <c r="H106" s="83"/>
      <c r="I106" s="70">
        <v>210924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210924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f>W107</f>
        <v>134784</v>
      </c>
      <c r="X106" s="80"/>
      <c r="Y106" s="80"/>
      <c r="Z106" s="81"/>
      <c r="AA106" s="80"/>
      <c r="AB106" s="81"/>
      <c r="AC106" s="80"/>
      <c r="AD106" s="91">
        <f>I106-W106</f>
        <v>76140</v>
      </c>
      <c r="AE106" s="91">
        <f>I106-W106</f>
        <v>76140</v>
      </c>
    </row>
    <row r="107" spans="1:31" ht="19.5" customHeight="1">
      <c r="A107" s="82" t="s">
        <v>222</v>
      </c>
      <c r="B107" s="78" t="s">
        <v>15</v>
      </c>
      <c r="C107" s="83" t="s">
        <v>62</v>
      </c>
      <c r="D107" s="83" t="s">
        <v>113</v>
      </c>
      <c r="E107" s="83" t="s">
        <v>129</v>
      </c>
      <c r="F107" s="83" t="s">
        <v>138</v>
      </c>
      <c r="G107" s="83" t="s">
        <v>15</v>
      </c>
      <c r="H107" s="83"/>
      <c r="I107" s="70">
        <v>210924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210924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f>W114+W115</f>
        <v>134784</v>
      </c>
      <c r="X107" s="80"/>
      <c r="Y107" s="80"/>
      <c r="Z107" s="81"/>
      <c r="AA107" s="80"/>
      <c r="AB107" s="81"/>
      <c r="AC107" s="80"/>
      <c r="AD107" s="91">
        <f>I107-W107</f>
        <v>76140</v>
      </c>
      <c r="AE107" s="91">
        <f>I107-W107</f>
        <v>76140</v>
      </c>
    </row>
    <row r="108" spans="1:31" ht="65.25" customHeight="1" hidden="1">
      <c r="A108" s="82" t="s">
        <v>227</v>
      </c>
      <c r="B108" s="78" t="s">
        <v>15</v>
      </c>
      <c r="C108" s="83" t="s">
        <v>62</v>
      </c>
      <c r="D108" s="83" t="s">
        <v>113</v>
      </c>
      <c r="E108" s="83" t="s">
        <v>129</v>
      </c>
      <c r="F108" s="83" t="s">
        <v>138</v>
      </c>
      <c r="G108" s="83" t="s">
        <v>141</v>
      </c>
      <c r="H108" s="83"/>
      <c r="I108" s="70">
        <v>210924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210924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87885</v>
      </c>
      <c r="X108" s="80"/>
      <c r="Y108" s="80"/>
      <c r="Z108" s="81"/>
      <c r="AA108" s="80"/>
      <c r="AB108" s="81"/>
      <c r="AC108" s="80"/>
      <c r="AD108" s="91">
        <v>123039</v>
      </c>
      <c r="AE108" s="91">
        <v>123039</v>
      </c>
    </row>
    <row r="109" spans="1:31" ht="51" hidden="1">
      <c r="A109" s="82" t="s">
        <v>252</v>
      </c>
      <c r="B109" s="78" t="s">
        <v>15</v>
      </c>
      <c r="C109" s="83" t="s">
        <v>62</v>
      </c>
      <c r="D109" s="83" t="s">
        <v>116</v>
      </c>
      <c r="E109" s="83" t="s">
        <v>277</v>
      </c>
      <c r="F109" s="83" t="s">
        <v>59</v>
      </c>
      <c r="G109" s="83" t="s">
        <v>59</v>
      </c>
      <c r="H109" s="83"/>
      <c r="I109" s="70">
        <v>1533198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200000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/>
      <c r="X109" s="80"/>
      <c r="Y109" s="80"/>
      <c r="Z109" s="81"/>
      <c r="AA109" s="80"/>
      <c r="AB109" s="81"/>
      <c r="AC109" s="80"/>
      <c r="AD109" s="91"/>
      <c r="AE109" s="91"/>
    </row>
    <row r="110" spans="1:31" ht="12.75" hidden="1">
      <c r="A110" s="82" t="s">
        <v>240</v>
      </c>
      <c r="B110" s="78" t="s">
        <v>15</v>
      </c>
      <c r="C110" s="83" t="s">
        <v>62</v>
      </c>
      <c r="D110" s="83" t="s">
        <v>116</v>
      </c>
      <c r="E110" s="83" t="s">
        <v>277</v>
      </c>
      <c r="F110" s="83" t="s">
        <v>138</v>
      </c>
      <c r="G110" s="83" t="s">
        <v>59</v>
      </c>
      <c r="H110" s="83"/>
      <c r="I110" s="70">
        <v>1533198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200000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/>
      <c r="X110" s="80"/>
      <c r="Y110" s="80"/>
      <c r="Z110" s="81"/>
      <c r="AA110" s="80"/>
      <c r="AB110" s="81"/>
      <c r="AC110" s="80"/>
      <c r="AD110" s="91"/>
      <c r="AE110" s="91"/>
    </row>
    <row r="111" spans="1:31" ht="12.75" hidden="1">
      <c r="A111" s="82" t="s">
        <v>222</v>
      </c>
      <c r="B111" s="78" t="s">
        <v>15</v>
      </c>
      <c r="C111" s="83" t="s">
        <v>62</v>
      </c>
      <c r="D111" s="83" t="s">
        <v>116</v>
      </c>
      <c r="E111" s="83" t="s">
        <v>277</v>
      </c>
      <c r="F111" s="83" t="s">
        <v>138</v>
      </c>
      <c r="G111" s="83" t="s">
        <v>15</v>
      </c>
      <c r="H111" s="83"/>
      <c r="I111" s="70">
        <v>1533198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200000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/>
      <c r="X111" s="80"/>
      <c r="Y111" s="80"/>
      <c r="Z111" s="81"/>
      <c r="AA111" s="80"/>
      <c r="AB111" s="81"/>
      <c r="AC111" s="80"/>
      <c r="AD111" s="91"/>
      <c r="AE111" s="91"/>
    </row>
    <row r="112" spans="1:31" ht="18" customHeight="1" hidden="1">
      <c r="A112" s="82" t="s">
        <v>223</v>
      </c>
      <c r="B112" s="78" t="s">
        <v>15</v>
      </c>
      <c r="C112" s="83" t="s">
        <v>62</v>
      </c>
      <c r="D112" s="83" t="s">
        <v>116</v>
      </c>
      <c r="E112" s="83" t="s">
        <v>277</v>
      </c>
      <c r="F112" s="83" t="s">
        <v>138</v>
      </c>
      <c r="G112" s="83" t="s">
        <v>139</v>
      </c>
      <c r="H112" s="83"/>
      <c r="I112" s="70">
        <v>1533198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200000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/>
      <c r="X112" s="80"/>
      <c r="Y112" s="80"/>
      <c r="Z112" s="81"/>
      <c r="AA112" s="80"/>
      <c r="AB112" s="81"/>
      <c r="AC112" s="80"/>
      <c r="AD112" s="91"/>
      <c r="AE112" s="91"/>
    </row>
    <row r="113" spans="1:31" ht="24" customHeight="1" hidden="1">
      <c r="A113" s="82" t="s">
        <v>224</v>
      </c>
      <c r="B113" s="78" t="s">
        <v>15</v>
      </c>
      <c r="C113" s="83" t="s">
        <v>62</v>
      </c>
      <c r="D113" s="83" t="s">
        <v>116</v>
      </c>
      <c r="E113" s="83" t="s">
        <v>277</v>
      </c>
      <c r="F113" s="83" t="s">
        <v>138</v>
      </c>
      <c r="G113" s="83" t="s">
        <v>140</v>
      </c>
      <c r="H113" s="83"/>
      <c r="I113" s="70">
        <v>1533198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200000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80"/>
      <c r="Y113" s="80"/>
      <c r="Z113" s="81"/>
      <c r="AA113" s="80"/>
      <c r="AB113" s="81"/>
      <c r="AC113" s="80"/>
      <c r="AD113" s="91"/>
      <c r="AE113" s="91"/>
    </row>
    <row r="114" spans="1:31" ht="21" customHeight="1">
      <c r="A114" s="82" t="s">
        <v>228</v>
      </c>
      <c r="B114" s="78" t="s">
        <v>15</v>
      </c>
      <c r="C114" s="83" t="s">
        <v>62</v>
      </c>
      <c r="D114" s="83" t="s">
        <v>113</v>
      </c>
      <c r="E114" s="83" t="s">
        <v>129</v>
      </c>
      <c r="F114" s="83" t="s">
        <v>138</v>
      </c>
      <c r="G114" s="83" t="s">
        <v>142</v>
      </c>
      <c r="H114" s="83"/>
      <c r="I114" s="70">
        <v>162000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162000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106245</v>
      </c>
      <c r="X114" s="80"/>
      <c r="Y114" s="80"/>
      <c r="Z114" s="81"/>
      <c r="AA114" s="80"/>
      <c r="AB114" s="81"/>
      <c r="AC114" s="80"/>
      <c r="AD114" s="91">
        <f>I114-W114</f>
        <v>55755</v>
      </c>
      <c r="AE114" s="91">
        <f>I114-W114</f>
        <v>55755</v>
      </c>
    </row>
    <row r="115" spans="1:31" ht="24.75" customHeight="1">
      <c r="A115" s="82" t="s">
        <v>230</v>
      </c>
      <c r="B115" s="78" t="s">
        <v>15</v>
      </c>
      <c r="C115" s="83" t="s">
        <v>62</v>
      </c>
      <c r="D115" s="83" t="s">
        <v>113</v>
      </c>
      <c r="E115" s="83" t="s">
        <v>129</v>
      </c>
      <c r="F115" s="83" t="s">
        <v>138</v>
      </c>
      <c r="G115" s="83" t="s">
        <v>143</v>
      </c>
      <c r="H115" s="83"/>
      <c r="I115" s="70">
        <v>48924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48924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28539</v>
      </c>
      <c r="X115" s="80"/>
      <c r="Y115" s="80"/>
      <c r="Z115" s="81"/>
      <c r="AA115" s="80"/>
      <c r="AB115" s="81"/>
      <c r="AC115" s="80"/>
      <c r="AD115" s="91">
        <f>I115-W115</f>
        <v>20385</v>
      </c>
      <c r="AE115" s="91">
        <f>I115-W115</f>
        <v>20385</v>
      </c>
    </row>
    <row r="116" spans="1:31" ht="12.75" hidden="1">
      <c r="A116" s="82"/>
      <c r="B116" s="78"/>
      <c r="C116" s="83"/>
      <c r="D116" s="83"/>
      <c r="E116" s="83"/>
      <c r="F116" s="83"/>
      <c r="G116" s="83"/>
      <c r="H116" s="83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80"/>
      <c r="Y116" s="80"/>
      <c r="Z116" s="81"/>
      <c r="AA116" s="80"/>
      <c r="AB116" s="81"/>
      <c r="AC116" s="80"/>
      <c r="AD116" s="91"/>
      <c r="AE116" s="91"/>
    </row>
    <row r="117" spans="1:31" ht="18.75" customHeight="1">
      <c r="A117" s="87" t="s">
        <v>248</v>
      </c>
      <c r="B117" s="88" t="s">
        <v>15</v>
      </c>
      <c r="C117" s="79" t="s">
        <v>62</v>
      </c>
      <c r="D117" s="79" t="s">
        <v>114</v>
      </c>
      <c r="E117" s="79" t="s">
        <v>219</v>
      </c>
      <c r="F117" s="79" t="s">
        <v>59</v>
      </c>
      <c r="G117" s="79" t="s">
        <v>59</v>
      </c>
      <c r="H117" s="79"/>
      <c r="I117" s="89">
        <v>85018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82444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f>W118</f>
        <v>65796.91</v>
      </c>
      <c r="X117" s="80"/>
      <c r="Y117" s="80"/>
      <c r="Z117" s="81"/>
      <c r="AA117" s="80"/>
      <c r="AB117" s="81"/>
      <c r="AC117" s="80"/>
      <c r="AD117" s="92">
        <f aca="true" t="shared" si="2" ref="AD117:AD124">I117-W117</f>
        <v>19221.089999999997</v>
      </c>
      <c r="AE117" s="92">
        <f aca="true" t="shared" si="3" ref="AE117:AE124">I117-W117</f>
        <v>19221.089999999997</v>
      </c>
    </row>
    <row r="118" spans="1:31" ht="31.5" customHeight="1">
      <c r="A118" s="82" t="s">
        <v>249</v>
      </c>
      <c r="B118" s="78" t="s">
        <v>15</v>
      </c>
      <c r="C118" s="83" t="s">
        <v>62</v>
      </c>
      <c r="D118" s="83" t="s">
        <v>114</v>
      </c>
      <c r="E118" s="83" t="s">
        <v>130</v>
      </c>
      <c r="F118" s="83" t="s">
        <v>59</v>
      </c>
      <c r="G118" s="83" t="s">
        <v>59</v>
      </c>
      <c r="H118" s="83"/>
      <c r="I118" s="70">
        <v>85018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82444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f>W119</f>
        <v>65796.91</v>
      </c>
      <c r="X118" s="80"/>
      <c r="Y118" s="80"/>
      <c r="Z118" s="81"/>
      <c r="AA118" s="80"/>
      <c r="AB118" s="81"/>
      <c r="AC118" s="80"/>
      <c r="AD118" s="91">
        <f t="shared" si="2"/>
        <v>19221.089999999997</v>
      </c>
      <c r="AE118" s="91">
        <f t="shared" si="3"/>
        <v>19221.089999999997</v>
      </c>
    </row>
    <row r="119" spans="1:31" ht="28.5" customHeight="1">
      <c r="A119" s="82" t="s">
        <v>221</v>
      </c>
      <c r="B119" s="78" t="s">
        <v>15</v>
      </c>
      <c r="C119" s="83" t="s">
        <v>62</v>
      </c>
      <c r="D119" s="83" t="s">
        <v>114</v>
      </c>
      <c r="E119" s="83" t="s">
        <v>130</v>
      </c>
      <c r="F119" s="83" t="s">
        <v>166</v>
      </c>
      <c r="G119" s="83" t="s">
        <v>59</v>
      </c>
      <c r="H119" s="83"/>
      <c r="I119" s="70">
        <v>85018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82444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f>W120</f>
        <v>65796.91</v>
      </c>
      <c r="X119" s="80"/>
      <c r="Y119" s="80"/>
      <c r="Z119" s="81"/>
      <c r="AA119" s="80"/>
      <c r="AB119" s="81"/>
      <c r="AC119" s="80"/>
      <c r="AD119" s="91">
        <f t="shared" si="2"/>
        <v>19221.089999999997</v>
      </c>
      <c r="AE119" s="91">
        <f t="shared" si="3"/>
        <v>19221.089999999997</v>
      </c>
    </row>
    <row r="120" spans="1:31" ht="46.5" customHeight="1">
      <c r="A120" s="82" t="s">
        <v>250</v>
      </c>
      <c r="B120" s="78" t="s">
        <v>15</v>
      </c>
      <c r="C120" s="83" t="s">
        <v>62</v>
      </c>
      <c r="D120" s="83" t="s">
        <v>114</v>
      </c>
      <c r="E120" s="83" t="s">
        <v>130</v>
      </c>
      <c r="F120" s="83" t="s">
        <v>166</v>
      </c>
      <c r="G120" s="83" t="s">
        <v>59</v>
      </c>
      <c r="H120" s="83"/>
      <c r="I120" s="70">
        <v>85018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82444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f>W121</f>
        <v>65796.91</v>
      </c>
      <c r="X120" s="80"/>
      <c r="Y120" s="80"/>
      <c r="Z120" s="81"/>
      <c r="AA120" s="80"/>
      <c r="AB120" s="81"/>
      <c r="AC120" s="80"/>
      <c r="AD120" s="91">
        <f t="shared" si="2"/>
        <v>19221.089999999997</v>
      </c>
      <c r="AE120" s="91">
        <f t="shared" si="3"/>
        <v>19221.089999999997</v>
      </c>
    </row>
    <row r="121" spans="1:31" ht="14.25" customHeight="1">
      <c r="A121" s="82" t="s">
        <v>222</v>
      </c>
      <c r="B121" s="78" t="s">
        <v>15</v>
      </c>
      <c r="C121" s="83" t="s">
        <v>62</v>
      </c>
      <c r="D121" s="83" t="s">
        <v>114</v>
      </c>
      <c r="E121" s="83" t="s">
        <v>130</v>
      </c>
      <c r="F121" s="83" t="s">
        <v>166</v>
      </c>
      <c r="G121" s="83" t="s">
        <v>15</v>
      </c>
      <c r="H121" s="83"/>
      <c r="I121" s="70">
        <v>85018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75138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f>W122</f>
        <v>65796.91</v>
      </c>
      <c r="X121" s="80"/>
      <c r="Y121" s="80"/>
      <c r="Z121" s="81"/>
      <c r="AA121" s="80"/>
      <c r="AB121" s="81"/>
      <c r="AC121" s="80"/>
      <c r="AD121" s="91">
        <f t="shared" si="2"/>
        <v>19221.089999999997</v>
      </c>
      <c r="AE121" s="91">
        <f t="shared" si="3"/>
        <v>19221.089999999997</v>
      </c>
    </row>
    <row r="122" spans="1:31" ht="13.5" customHeight="1">
      <c r="A122" s="82" t="s">
        <v>227</v>
      </c>
      <c r="B122" s="78" t="s">
        <v>15</v>
      </c>
      <c r="C122" s="83" t="s">
        <v>62</v>
      </c>
      <c r="D122" s="83" t="s">
        <v>114</v>
      </c>
      <c r="E122" s="83" t="s">
        <v>130</v>
      </c>
      <c r="F122" s="83" t="s">
        <v>166</v>
      </c>
      <c r="G122" s="83" t="s">
        <v>141</v>
      </c>
      <c r="H122" s="83"/>
      <c r="I122" s="70">
        <v>77623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68788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f>W123+W124</f>
        <v>65796.91</v>
      </c>
      <c r="X122" s="80"/>
      <c r="Y122" s="80"/>
      <c r="Z122" s="81"/>
      <c r="AA122" s="80"/>
      <c r="AB122" s="81"/>
      <c r="AC122" s="80"/>
      <c r="AD122" s="91">
        <f t="shared" si="2"/>
        <v>11826.089999999997</v>
      </c>
      <c r="AE122" s="91">
        <f t="shared" si="3"/>
        <v>11826.089999999997</v>
      </c>
    </row>
    <row r="123" spans="1:31" ht="13.5" customHeight="1">
      <c r="A123" s="82" t="s">
        <v>228</v>
      </c>
      <c r="B123" s="78" t="s">
        <v>15</v>
      </c>
      <c r="C123" s="83" t="s">
        <v>62</v>
      </c>
      <c r="D123" s="83" t="s">
        <v>114</v>
      </c>
      <c r="E123" s="83" t="s">
        <v>130</v>
      </c>
      <c r="F123" s="83" t="s">
        <v>166</v>
      </c>
      <c r="G123" s="83" t="s">
        <v>142</v>
      </c>
      <c r="H123" s="83"/>
      <c r="I123" s="70">
        <v>59618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52914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49409.91</v>
      </c>
      <c r="X123" s="80"/>
      <c r="Y123" s="80"/>
      <c r="Z123" s="81"/>
      <c r="AA123" s="80"/>
      <c r="AB123" s="81"/>
      <c r="AC123" s="80"/>
      <c r="AD123" s="91">
        <f t="shared" si="2"/>
        <v>10208.089999999997</v>
      </c>
      <c r="AE123" s="91">
        <f t="shared" si="3"/>
        <v>10208.089999999997</v>
      </c>
    </row>
    <row r="124" spans="1:31" ht="25.5">
      <c r="A124" s="82" t="s">
        <v>230</v>
      </c>
      <c r="B124" s="78" t="s">
        <v>15</v>
      </c>
      <c r="C124" s="83" t="s">
        <v>62</v>
      </c>
      <c r="D124" s="83" t="s">
        <v>114</v>
      </c>
      <c r="E124" s="83" t="s">
        <v>130</v>
      </c>
      <c r="F124" s="83" t="s">
        <v>166</v>
      </c>
      <c r="G124" s="83" t="s">
        <v>143</v>
      </c>
      <c r="H124" s="83"/>
      <c r="I124" s="70">
        <v>18005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15874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16387</v>
      </c>
      <c r="X124" s="80"/>
      <c r="Y124" s="80"/>
      <c r="Z124" s="81"/>
      <c r="AA124" s="80"/>
      <c r="AB124" s="81"/>
      <c r="AC124" s="80"/>
      <c r="AD124" s="91">
        <f t="shared" si="2"/>
        <v>1618</v>
      </c>
      <c r="AE124" s="91">
        <f t="shared" si="3"/>
        <v>1618</v>
      </c>
    </row>
    <row r="125" spans="1:31" ht="12.75">
      <c r="A125" s="82" t="s">
        <v>223</v>
      </c>
      <c r="B125" s="78" t="s">
        <v>15</v>
      </c>
      <c r="C125" s="83" t="s">
        <v>62</v>
      </c>
      <c r="D125" s="83" t="s">
        <v>114</v>
      </c>
      <c r="E125" s="83" t="s">
        <v>130</v>
      </c>
      <c r="F125" s="83" t="s">
        <v>166</v>
      </c>
      <c r="G125" s="83" t="s">
        <v>139</v>
      </c>
      <c r="H125" s="83"/>
      <c r="I125" s="70">
        <v>1395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6350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80"/>
      <c r="Y125" s="80"/>
      <c r="Z125" s="81"/>
      <c r="AA125" s="80"/>
      <c r="AB125" s="81"/>
      <c r="AC125" s="80"/>
      <c r="AD125" s="91">
        <v>1395</v>
      </c>
      <c r="AE125" s="91">
        <v>1395</v>
      </c>
    </row>
    <row r="126" spans="1:31" ht="12.75">
      <c r="A126" s="82" t="s">
        <v>231</v>
      </c>
      <c r="B126" s="78" t="s">
        <v>15</v>
      </c>
      <c r="C126" s="83" t="s">
        <v>62</v>
      </c>
      <c r="D126" s="83" t="s">
        <v>114</v>
      </c>
      <c r="E126" s="83" t="s">
        <v>130</v>
      </c>
      <c r="F126" s="83" t="s">
        <v>166</v>
      </c>
      <c r="G126" s="83" t="s">
        <v>145</v>
      </c>
      <c r="H126" s="83"/>
      <c r="I126" s="70">
        <v>1395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6350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80"/>
      <c r="Y126" s="80"/>
      <c r="Z126" s="81"/>
      <c r="AA126" s="80"/>
      <c r="AB126" s="81"/>
      <c r="AC126" s="80"/>
      <c r="AD126" s="91">
        <v>1395</v>
      </c>
      <c r="AE126" s="91">
        <v>1395</v>
      </c>
    </row>
    <row r="127" spans="1:31" ht="16.5" customHeight="1">
      <c r="A127" s="82" t="s">
        <v>234</v>
      </c>
      <c r="B127" s="78" t="s">
        <v>15</v>
      </c>
      <c r="C127" s="83" t="s">
        <v>62</v>
      </c>
      <c r="D127" s="83" t="s">
        <v>114</v>
      </c>
      <c r="E127" s="83" t="s">
        <v>130</v>
      </c>
      <c r="F127" s="83" t="s">
        <v>166</v>
      </c>
      <c r="G127" s="83" t="s">
        <v>148</v>
      </c>
      <c r="H127" s="83"/>
      <c r="I127" s="70">
        <v>6000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7306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80"/>
      <c r="Y127" s="80"/>
      <c r="Z127" s="81"/>
      <c r="AA127" s="80"/>
      <c r="AB127" s="81"/>
      <c r="AC127" s="80"/>
      <c r="AD127" s="91">
        <v>6000</v>
      </c>
      <c r="AE127" s="91">
        <v>6000</v>
      </c>
    </row>
    <row r="128" spans="1:31" ht="18" customHeight="1">
      <c r="A128" s="82" t="s">
        <v>235</v>
      </c>
      <c r="B128" s="78" t="s">
        <v>15</v>
      </c>
      <c r="C128" s="83" t="s">
        <v>62</v>
      </c>
      <c r="D128" s="83" t="s">
        <v>114</v>
      </c>
      <c r="E128" s="83" t="s">
        <v>130</v>
      </c>
      <c r="F128" s="83" t="s">
        <v>166</v>
      </c>
      <c r="G128" s="83" t="s">
        <v>149</v>
      </c>
      <c r="H128" s="83"/>
      <c r="I128" s="70">
        <v>2000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1306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80"/>
      <c r="Y128" s="80"/>
      <c r="Z128" s="81"/>
      <c r="AA128" s="80"/>
      <c r="AB128" s="81"/>
      <c r="AC128" s="80"/>
      <c r="AD128" s="91">
        <v>2000</v>
      </c>
      <c r="AE128" s="91">
        <v>2000</v>
      </c>
    </row>
    <row r="129" spans="1:31" ht="15" customHeight="1">
      <c r="A129" s="82" t="s">
        <v>236</v>
      </c>
      <c r="B129" s="78" t="s">
        <v>15</v>
      </c>
      <c r="C129" s="83" t="s">
        <v>62</v>
      </c>
      <c r="D129" s="83" t="s">
        <v>114</v>
      </c>
      <c r="E129" s="83" t="s">
        <v>130</v>
      </c>
      <c r="F129" s="83" t="s">
        <v>166</v>
      </c>
      <c r="G129" s="83" t="s">
        <v>150</v>
      </c>
      <c r="H129" s="83"/>
      <c r="I129" s="70">
        <v>4000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6000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80"/>
      <c r="Y129" s="80"/>
      <c r="Z129" s="81"/>
      <c r="AA129" s="80"/>
      <c r="AB129" s="81"/>
      <c r="AC129" s="80"/>
      <c r="AD129" s="91">
        <v>4000</v>
      </c>
      <c r="AE129" s="91">
        <v>4000</v>
      </c>
    </row>
    <row r="130" spans="1:31" ht="43.5" customHeight="1">
      <c r="A130" s="87" t="s">
        <v>251</v>
      </c>
      <c r="B130" s="88" t="s">
        <v>15</v>
      </c>
      <c r="C130" s="79" t="s">
        <v>62</v>
      </c>
      <c r="D130" s="79" t="s">
        <v>115</v>
      </c>
      <c r="E130" s="79" t="s">
        <v>219</v>
      </c>
      <c r="F130" s="79" t="s">
        <v>59</v>
      </c>
      <c r="G130" s="79" t="s">
        <v>59</v>
      </c>
      <c r="H130" s="79"/>
      <c r="I130" s="89">
        <v>13323.98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315850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12356.96</v>
      </c>
      <c r="X130" s="80"/>
      <c r="Y130" s="80"/>
      <c r="Z130" s="81"/>
      <c r="AA130" s="80"/>
      <c r="AB130" s="81"/>
      <c r="AC130" s="80"/>
      <c r="AD130" s="96">
        <f>I130-W130</f>
        <v>967.0200000000004</v>
      </c>
      <c r="AE130" s="96">
        <f>I130-W130</f>
        <v>967.0200000000004</v>
      </c>
    </row>
    <row r="131" spans="1:31" ht="39" customHeight="1">
      <c r="A131" s="82" t="s">
        <v>252</v>
      </c>
      <c r="B131" s="78" t="s">
        <v>15</v>
      </c>
      <c r="C131" s="83" t="s">
        <v>62</v>
      </c>
      <c r="D131" s="83" t="s">
        <v>115</v>
      </c>
      <c r="E131" s="83" t="s">
        <v>131</v>
      </c>
      <c r="F131" s="83" t="s">
        <v>59</v>
      </c>
      <c r="G131" s="83" t="s">
        <v>59</v>
      </c>
      <c r="H131" s="83"/>
      <c r="I131" s="70">
        <v>13323.98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315850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12356.96</v>
      </c>
      <c r="X131" s="80"/>
      <c r="Y131" s="80"/>
      <c r="Z131" s="81"/>
      <c r="AA131" s="80"/>
      <c r="AB131" s="81"/>
      <c r="AC131" s="80"/>
      <c r="AD131" s="94">
        <f>I131-W131</f>
        <v>967.0200000000004</v>
      </c>
      <c r="AE131" s="94">
        <f>I131-W131</f>
        <v>967.0200000000004</v>
      </c>
    </row>
    <row r="132" spans="1:31" ht="15">
      <c r="A132" s="82" t="s">
        <v>240</v>
      </c>
      <c r="B132" s="78" t="s">
        <v>15</v>
      </c>
      <c r="C132" s="83" t="s">
        <v>62</v>
      </c>
      <c r="D132" s="83" t="s">
        <v>115</v>
      </c>
      <c r="E132" s="83" t="s">
        <v>131</v>
      </c>
      <c r="F132" s="83" t="s">
        <v>138</v>
      </c>
      <c r="G132" s="83" t="s">
        <v>59</v>
      </c>
      <c r="H132" s="83"/>
      <c r="I132" s="70">
        <v>13323.98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315850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12356.96</v>
      </c>
      <c r="X132" s="80"/>
      <c r="Y132" s="80"/>
      <c r="Z132" s="81"/>
      <c r="AA132" s="80"/>
      <c r="AB132" s="81"/>
      <c r="AC132" s="80"/>
      <c r="AD132" s="94">
        <f>I132-W132</f>
        <v>967.0200000000004</v>
      </c>
      <c r="AE132" s="94">
        <f>I132-W132</f>
        <v>967.0200000000004</v>
      </c>
    </row>
    <row r="133" spans="1:31" ht="12.75">
      <c r="A133" s="82" t="s">
        <v>222</v>
      </c>
      <c r="B133" s="78" t="s">
        <v>15</v>
      </c>
      <c r="C133" s="83" t="s">
        <v>62</v>
      </c>
      <c r="D133" s="83" t="s">
        <v>115</v>
      </c>
      <c r="E133" s="83" t="s">
        <v>131</v>
      </c>
      <c r="F133" s="83" t="s">
        <v>138</v>
      </c>
      <c r="G133" s="83" t="s">
        <v>15</v>
      </c>
      <c r="H133" s="83"/>
      <c r="I133" s="70">
        <v>12323.98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200000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12000</v>
      </c>
      <c r="X133" s="80"/>
      <c r="Y133" s="80"/>
      <c r="Z133" s="81"/>
      <c r="AA133" s="80"/>
      <c r="AB133" s="81"/>
      <c r="AC133" s="80"/>
      <c r="AD133" s="91">
        <v>323.98</v>
      </c>
      <c r="AE133" s="91">
        <f>I133-W133</f>
        <v>323.97999999999956</v>
      </c>
    </row>
    <row r="134" spans="1:31" ht="13.5" customHeight="1">
      <c r="A134" s="82" t="s">
        <v>223</v>
      </c>
      <c r="B134" s="78" t="s">
        <v>15</v>
      </c>
      <c r="C134" s="83" t="s">
        <v>62</v>
      </c>
      <c r="D134" s="83" t="s">
        <v>115</v>
      </c>
      <c r="E134" s="83" t="s">
        <v>131</v>
      </c>
      <c r="F134" s="83" t="s">
        <v>138</v>
      </c>
      <c r="G134" s="83" t="s">
        <v>139</v>
      </c>
      <c r="H134" s="83"/>
      <c r="I134" s="70">
        <v>12323.98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200000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12000</v>
      </c>
      <c r="X134" s="80"/>
      <c r="Y134" s="80"/>
      <c r="Z134" s="81"/>
      <c r="AA134" s="80"/>
      <c r="AB134" s="81"/>
      <c r="AC134" s="80"/>
      <c r="AD134" s="91">
        <v>323.98</v>
      </c>
      <c r="AE134" s="91">
        <v>323.98</v>
      </c>
    </row>
    <row r="135" spans="1:31" ht="19.5" customHeight="1">
      <c r="A135" s="82" t="s">
        <v>396</v>
      </c>
      <c r="B135" s="78" t="s">
        <v>15</v>
      </c>
      <c r="C135" s="83" t="s">
        <v>62</v>
      </c>
      <c r="D135" s="83" t="s">
        <v>115</v>
      </c>
      <c r="E135" s="83" t="s">
        <v>131</v>
      </c>
      <c r="F135" s="83" t="s">
        <v>138</v>
      </c>
      <c r="G135" s="83" t="s">
        <v>140</v>
      </c>
      <c r="H135" s="83"/>
      <c r="I135" s="70">
        <v>12323.98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200000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12000</v>
      </c>
      <c r="X135" s="80"/>
      <c r="Y135" s="80"/>
      <c r="Z135" s="81"/>
      <c r="AA135" s="80"/>
      <c r="AB135" s="81"/>
      <c r="AC135" s="80"/>
      <c r="AD135" s="91">
        <f>I135-W135</f>
        <v>323.97999999999956</v>
      </c>
      <c r="AE135" s="91">
        <f>I135-W135</f>
        <v>323.97999999999956</v>
      </c>
    </row>
    <row r="136" spans="1:31" ht="18.75" customHeight="1">
      <c r="A136" s="82" t="s">
        <v>234</v>
      </c>
      <c r="B136" s="78" t="s">
        <v>15</v>
      </c>
      <c r="C136" s="83" t="s">
        <v>62</v>
      </c>
      <c r="D136" s="83" t="s">
        <v>115</v>
      </c>
      <c r="E136" s="83" t="s">
        <v>131</v>
      </c>
      <c r="F136" s="83" t="s">
        <v>138</v>
      </c>
      <c r="G136" s="83" t="s">
        <v>148</v>
      </c>
      <c r="H136" s="83"/>
      <c r="I136" s="70">
        <v>1000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115850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356.96</v>
      </c>
      <c r="X136" s="80"/>
      <c r="Y136" s="80"/>
      <c r="Z136" s="81"/>
      <c r="AA136" s="80"/>
      <c r="AB136" s="81"/>
      <c r="AC136" s="80"/>
      <c r="AD136" s="91">
        <v>643.04</v>
      </c>
      <c r="AE136" s="91">
        <f>I136-W136</f>
        <v>643.04</v>
      </c>
    </row>
    <row r="137" spans="1:31" ht="13.5" customHeight="1" hidden="1">
      <c r="A137" s="82" t="s">
        <v>235</v>
      </c>
      <c r="B137" s="78" t="s">
        <v>15</v>
      </c>
      <c r="C137" s="83" t="s">
        <v>62</v>
      </c>
      <c r="D137" s="83" t="s">
        <v>115</v>
      </c>
      <c r="E137" s="83" t="s">
        <v>131</v>
      </c>
      <c r="F137" s="83" t="s">
        <v>138</v>
      </c>
      <c r="G137" s="83" t="s">
        <v>149</v>
      </c>
      <c r="H137" s="83"/>
      <c r="I137" s="70">
        <v>112300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112300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/>
      <c r="X137" s="80"/>
      <c r="Y137" s="80"/>
      <c r="Z137" s="81"/>
      <c r="AA137" s="80"/>
      <c r="AB137" s="81"/>
      <c r="AC137" s="80"/>
      <c r="AD137" s="91"/>
      <c r="AE137" s="91"/>
    </row>
    <row r="138" spans="1:31" ht="18" customHeight="1">
      <c r="A138" s="82" t="s">
        <v>397</v>
      </c>
      <c r="B138" s="78"/>
      <c r="C138" s="83" t="s">
        <v>62</v>
      </c>
      <c r="D138" s="83" t="s">
        <v>115</v>
      </c>
      <c r="E138" s="83" t="s">
        <v>131</v>
      </c>
      <c r="F138" s="83" t="s">
        <v>138</v>
      </c>
      <c r="G138" s="83" t="s">
        <v>150</v>
      </c>
      <c r="H138" s="83"/>
      <c r="I138" s="70">
        <v>1000</v>
      </c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>
        <v>356.96</v>
      </c>
      <c r="X138" s="80"/>
      <c r="Y138" s="80"/>
      <c r="Z138" s="81"/>
      <c r="AA138" s="80"/>
      <c r="AB138" s="81"/>
      <c r="AC138" s="80"/>
      <c r="AD138" s="91">
        <v>643.04</v>
      </c>
      <c r="AE138" s="91">
        <f aca="true" t="shared" si="4" ref="AE138:AE144">I138-W138</f>
        <v>643.04</v>
      </c>
    </row>
    <row r="139" spans="1:31" ht="20.25" customHeight="1">
      <c r="A139" s="87" t="s">
        <v>253</v>
      </c>
      <c r="B139" s="88" t="s">
        <v>15</v>
      </c>
      <c r="C139" s="79" t="s">
        <v>62</v>
      </c>
      <c r="D139" s="79" t="s">
        <v>196</v>
      </c>
      <c r="E139" s="79" t="s">
        <v>219</v>
      </c>
      <c r="F139" s="79" t="s">
        <v>59</v>
      </c>
      <c r="G139" s="79" t="s">
        <v>59</v>
      </c>
      <c r="H139" s="79"/>
      <c r="I139" s="89">
        <f>I140</f>
        <v>160666.24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1603300.67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f>W140</f>
        <v>50618.79</v>
      </c>
      <c r="X139" s="80"/>
      <c r="Y139" s="80"/>
      <c r="Z139" s="81"/>
      <c r="AA139" s="80"/>
      <c r="AB139" s="81"/>
      <c r="AC139" s="80"/>
      <c r="AD139" s="89">
        <f aca="true" t="shared" si="5" ref="AD139:AD144">I139-W139</f>
        <v>110047.44999999998</v>
      </c>
      <c r="AE139" s="89">
        <f t="shared" si="4"/>
        <v>110047.44999999998</v>
      </c>
    </row>
    <row r="140" spans="1:31" ht="19.5" customHeight="1">
      <c r="A140" s="82" t="s">
        <v>254</v>
      </c>
      <c r="B140" s="78" t="s">
        <v>15</v>
      </c>
      <c r="C140" s="83" t="s">
        <v>62</v>
      </c>
      <c r="D140" s="83" t="s">
        <v>196</v>
      </c>
      <c r="E140" s="83" t="s">
        <v>168</v>
      </c>
      <c r="F140" s="83" t="s">
        <v>59</v>
      </c>
      <c r="G140" s="83" t="s">
        <v>59</v>
      </c>
      <c r="H140" s="83"/>
      <c r="I140" s="70">
        <f>I141</f>
        <v>160666.24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1603300.67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f>W141</f>
        <v>50618.79</v>
      </c>
      <c r="X140" s="80"/>
      <c r="Y140" s="80"/>
      <c r="Z140" s="81"/>
      <c r="AA140" s="80"/>
      <c r="AB140" s="81"/>
      <c r="AC140" s="80"/>
      <c r="AD140" s="70">
        <f t="shared" si="5"/>
        <v>110047.44999999998</v>
      </c>
      <c r="AE140" s="70">
        <f t="shared" si="4"/>
        <v>110047.44999999998</v>
      </c>
    </row>
    <row r="141" spans="1:31" ht="13.5" customHeight="1">
      <c r="A141" s="82" t="s">
        <v>240</v>
      </c>
      <c r="B141" s="78" t="s">
        <v>15</v>
      </c>
      <c r="C141" s="83" t="s">
        <v>62</v>
      </c>
      <c r="D141" s="83" t="s">
        <v>196</v>
      </c>
      <c r="E141" s="83" t="s">
        <v>168</v>
      </c>
      <c r="F141" s="83" t="s">
        <v>138</v>
      </c>
      <c r="G141" s="83" t="s">
        <v>59</v>
      </c>
      <c r="H141" s="83"/>
      <c r="I141" s="70">
        <f>I142+I147</f>
        <v>160666.24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1603300.67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f>W142+W147</f>
        <v>50618.79</v>
      </c>
      <c r="X141" s="80"/>
      <c r="Y141" s="80"/>
      <c r="Z141" s="81"/>
      <c r="AA141" s="80"/>
      <c r="AB141" s="81"/>
      <c r="AC141" s="80"/>
      <c r="AD141" s="70">
        <f t="shared" si="5"/>
        <v>110047.44999999998</v>
      </c>
      <c r="AE141" s="70">
        <f t="shared" si="4"/>
        <v>110047.44999999998</v>
      </c>
    </row>
    <row r="142" spans="1:31" ht="12.75" customHeight="1">
      <c r="A142" s="82" t="s">
        <v>222</v>
      </c>
      <c r="B142" s="78" t="s">
        <v>15</v>
      </c>
      <c r="C142" s="83" t="s">
        <v>62</v>
      </c>
      <c r="D142" s="83" t="s">
        <v>196</v>
      </c>
      <c r="E142" s="83" t="s">
        <v>168</v>
      </c>
      <c r="F142" s="83" t="s">
        <v>138</v>
      </c>
      <c r="G142" s="83" t="s">
        <v>15</v>
      </c>
      <c r="H142" s="83"/>
      <c r="I142" s="70">
        <v>111666.24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1603300.67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1703.79</v>
      </c>
      <c r="X142" s="80"/>
      <c r="Y142" s="80"/>
      <c r="Z142" s="81"/>
      <c r="AA142" s="80"/>
      <c r="AB142" s="81"/>
      <c r="AC142" s="80"/>
      <c r="AD142" s="70">
        <f t="shared" si="5"/>
        <v>109962.45000000001</v>
      </c>
      <c r="AE142" s="70">
        <f t="shared" si="4"/>
        <v>109962.45000000001</v>
      </c>
    </row>
    <row r="143" spans="1:31" ht="12.75" customHeight="1">
      <c r="A143" s="82" t="s">
        <v>223</v>
      </c>
      <c r="B143" s="78" t="s">
        <v>15</v>
      </c>
      <c r="C143" s="83" t="s">
        <v>62</v>
      </c>
      <c r="D143" s="83" t="s">
        <v>196</v>
      </c>
      <c r="E143" s="83" t="s">
        <v>168</v>
      </c>
      <c r="F143" s="83" t="s">
        <v>138</v>
      </c>
      <c r="G143" s="83" t="s">
        <v>139</v>
      </c>
      <c r="H143" s="83"/>
      <c r="I143" s="70">
        <v>111666.24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1603300.67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1703.79</v>
      </c>
      <c r="X143" s="80"/>
      <c r="Y143" s="80"/>
      <c r="Z143" s="81"/>
      <c r="AA143" s="80"/>
      <c r="AB143" s="81"/>
      <c r="AC143" s="80"/>
      <c r="AD143" s="70">
        <f t="shared" si="5"/>
        <v>109962.45000000001</v>
      </c>
      <c r="AE143" s="70">
        <f t="shared" si="4"/>
        <v>109962.45000000001</v>
      </c>
    </row>
    <row r="144" spans="1:31" ht="14.25" customHeight="1">
      <c r="A144" s="82" t="s">
        <v>398</v>
      </c>
      <c r="B144" s="78" t="s">
        <v>15</v>
      </c>
      <c r="C144" s="83" t="s">
        <v>62</v>
      </c>
      <c r="D144" s="83" t="s">
        <v>196</v>
      </c>
      <c r="E144" s="83" t="s">
        <v>168</v>
      </c>
      <c r="F144" s="83" t="s">
        <v>138</v>
      </c>
      <c r="G144" s="83" t="s">
        <v>146</v>
      </c>
      <c r="H144" s="83"/>
      <c r="I144" s="70">
        <v>111666.24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1603300.67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1703.79</v>
      </c>
      <c r="X144" s="80"/>
      <c r="Y144" s="80"/>
      <c r="Z144" s="81"/>
      <c r="AA144" s="80"/>
      <c r="AB144" s="81"/>
      <c r="AC144" s="80"/>
      <c r="AD144" s="70">
        <f t="shared" si="5"/>
        <v>109962.45000000001</v>
      </c>
      <c r="AE144" s="70">
        <f t="shared" si="4"/>
        <v>109962.45000000001</v>
      </c>
    </row>
    <row r="145" spans="1:31" ht="32.25" customHeight="1" hidden="1">
      <c r="A145" s="82" t="s">
        <v>223</v>
      </c>
      <c r="B145" s="78" t="s">
        <v>15</v>
      </c>
      <c r="C145" s="83" t="s">
        <v>62</v>
      </c>
      <c r="D145" s="83" t="s">
        <v>118</v>
      </c>
      <c r="E145" s="83" t="s">
        <v>197</v>
      </c>
      <c r="F145" s="83" t="s">
        <v>138</v>
      </c>
      <c r="G145" s="83" t="s">
        <v>139</v>
      </c>
      <c r="H145" s="83"/>
      <c r="I145" s="70">
        <v>349258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350318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/>
      <c r="X145" s="80"/>
      <c r="Y145" s="80"/>
      <c r="Z145" s="81"/>
      <c r="AA145" s="80"/>
      <c r="AB145" s="81"/>
      <c r="AC145" s="80"/>
      <c r="AD145" s="91"/>
      <c r="AE145" s="91"/>
    </row>
    <row r="146" spans="1:31" ht="32.25" customHeight="1" hidden="1">
      <c r="A146" s="82" t="s">
        <v>224</v>
      </c>
      <c r="B146" s="78" t="s">
        <v>15</v>
      </c>
      <c r="C146" s="83" t="s">
        <v>62</v>
      </c>
      <c r="D146" s="83" t="s">
        <v>118</v>
      </c>
      <c r="E146" s="83" t="s">
        <v>197</v>
      </c>
      <c r="F146" s="83" t="s">
        <v>138</v>
      </c>
      <c r="G146" s="83" t="s">
        <v>140</v>
      </c>
      <c r="H146" s="83"/>
      <c r="I146" s="70">
        <v>349258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350318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/>
      <c r="X146" s="80"/>
      <c r="Y146" s="80"/>
      <c r="Z146" s="81"/>
      <c r="AA146" s="80"/>
      <c r="AB146" s="81"/>
      <c r="AC146" s="80"/>
      <c r="AD146" s="91"/>
      <c r="AE146" s="91"/>
    </row>
    <row r="147" spans="1:31" ht="32.25" customHeight="1">
      <c r="A147" s="82" t="s">
        <v>399</v>
      </c>
      <c r="B147" s="78" t="s">
        <v>15</v>
      </c>
      <c r="C147" s="83" t="s">
        <v>62</v>
      </c>
      <c r="D147" s="83" t="s">
        <v>196</v>
      </c>
      <c r="E147" s="83" t="s">
        <v>168</v>
      </c>
      <c r="F147" s="83" t="s">
        <v>138</v>
      </c>
      <c r="G147" s="83" t="s">
        <v>150</v>
      </c>
      <c r="H147" s="83"/>
      <c r="I147" s="70">
        <v>49000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1603300.67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48915</v>
      </c>
      <c r="X147" s="80"/>
      <c r="Y147" s="80"/>
      <c r="Z147" s="81"/>
      <c r="AA147" s="80"/>
      <c r="AB147" s="81"/>
      <c r="AC147" s="80"/>
      <c r="AD147" s="70">
        <f>I147-W147</f>
        <v>85</v>
      </c>
      <c r="AE147" s="92">
        <f>I147-W147</f>
        <v>85</v>
      </c>
    </row>
    <row r="148" spans="1:31" ht="28.5" customHeight="1">
      <c r="A148" s="87" t="s">
        <v>255</v>
      </c>
      <c r="B148" s="88" t="s">
        <v>15</v>
      </c>
      <c r="C148" s="79" t="s">
        <v>62</v>
      </c>
      <c r="D148" s="79" t="s">
        <v>116</v>
      </c>
      <c r="E148" s="79" t="s">
        <v>219</v>
      </c>
      <c r="F148" s="79" t="s">
        <v>59</v>
      </c>
      <c r="G148" s="79" t="s">
        <v>59</v>
      </c>
      <c r="H148" s="79"/>
      <c r="I148" s="89">
        <v>200000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200000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194048.5</v>
      </c>
      <c r="X148" s="80"/>
      <c r="Y148" s="80"/>
      <c r="Z148" s="81"/>
      <c r="AA148" s="80"/>
      <c r="AB148" s="81"/>
      <c r="AC148" s="80"/>
      <c r="AD148" s="92">
        <v>5951.5</v>
      </c>
      <c r="AE148" s="91">
        <f>I148-W148</f>
        <v>5951.5</v>
      </c>
    </row>
    <row r="149" spans="1:31" ht="41.25" customHeight="1">
      <c r="A149" s="82" t="s">
        <v>252</v>
      </c>
      <c r="B149" s="78" t="s">
        <v>15</v>
      </c>
      <c r="C149" s="83" t="s">
        <v>62</v>
      </c>
      <c r="D149" s="83" t="s">
        <v>116</v>
      </c>
      <c r="E149" s="83" t="s">
        <v>131</v>
      </c>
      <c r="F149" s="83" t="s">
        <v>59</v>
      </c>
      <c r="G149" s="83" t="s">
        <v>59</v>
      </c>
      <c r="H149" s="83"/>
      <c r="I149" s="70">
        <v>200000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200000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194048.5</v>
      </c>
      <c r="X149" s="80"/>
      <c r="Y149" s="80"/>
      <c r="Z149" s="81"/>
      <c r="AA149" s="80"/>
      <c r="AB149" s="81"/>
      <c r="AC149" s="80"/>
      <c r="AD149" s="91">
        <v>5951.5</v>
      </c>
      <c r="AE149" s="91">
        <f>I149-W149</f>
        <v>5951.5</v>
      </c>
    </row>
    <row r="150" spans="1:31" ht="15.75" customHeight="1">
      <c r="A150" s="82" t="s">
        <v>240</v>
      </c>
      <c r="B150" s="78" t="s">
        <v>15</v>
      </c>
      <c r="C150" s="83" t="s">
        <v>62</v>
      </c>
      <c r="D150" s="83" t="s">
        <v>116</v>
      </c>
      <c r="E150" s="83" t="s">
        <v>131</v>
      </c>
      <c r="F150" s="83" t="s">
        <v>138</v>
      </c>
      <c r="G150" s="83" t="s">
        <v>59</v>
      </c>
      <c r="H150" s="83"/>
      <c r="I150" s="70">
        <v>200000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200000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194048.5</v>
      </c>
      <c r="X150" s="80"/>
      <c r="Y150" s="80"/>
      <c r="Z150" s="81"/>
      <c r="AA150" s="80"/>
      <c r="AB150" s="81"/>
      <c r="AC150" s="80"/>
      <c r="AD150" s="91">
        <v>5951.5</v>
      </c>
      <c r="AE150" s="91">
        <f>I150-W150</f>
        <v>5951.5</v>
      </c>
    </row>
    <row r="151" spans="1:31" ht="14.25" customHeight="1">
      <c r="A151" s="82" t="s">
        <v>222</v>
      </c>
      <c r="B151" s="78" t="s">
        <v>15</v>
      </c>
      <c r="C151" s="83" t="s">
        <v>62</v>
      </c>
      <c r="D151" s="83" t="s">
        <v>116</v>
      </c>
      <c r="E151" s="83" t="s">
        <v>131</v>
      </c>
      <c r="F151" s="83" t="s">
        <v>138</v>
      </c>
      <c r="G151" s="83" t="s">
        <v>15</v>
      </c>
      <c r="H151" s="83"/>
      <c r="I151" s="70">
        <v>200000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200000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194048.5</v>
      </c>
      <c r="X151" s="80"/>
      <c r="Y151" s="80"/>
      <c r="Z151" s="81"/>
      <c r="AA151" s="80"/>
      <c r="AB151" s="81"/>
      <c r="AC151" s="80"/>
      <c r="AD151" s="91">
        <v>5951.5</v>
      </c>
      <c r="AE151" s="91">
        <f>I151-W151</f>
        <v>5951.5</v>
      </c>
    </row>
    <row r="152" spans="1:31" ht="11.25" customHeight="1">
      <c r="A152" s="82" t="s">
        <v>223</v>
      </c>
      <c r="B152" s="78" t="s">
        <v>15</v>
      </c>
      <c r="C152" s="83" t="s">
        <v>62</v>
      </c>
      <c r="D152" s="83" t="s">
        <v>116</v>
      </c>
      <c r="E152" s="83" t="s">
        <v>131</v>
      </c>
      <c r="F152" s="83" t="s">
        <v>138</v>
      </c>
      <c r="G152" s="83" t="s">
        <v>139</v>
      </c>
      <c r="H152" s="83"/>
      <c r="I152" s="70">
        <v>200000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200000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194048.5</v>
      </c>
      <c r="X152" s="80"/>
      <c r="Y152" s="80"/>
      <c r="Z152" s="81"/>
      <c r="AA152" s="80"/>
      <c r="AB152" s="81"/>
      <c r="AC152" s="80"/>
      <c r="AD152" s="91">
        <v>5951.5</v>
      </c>
      <c r="AE152" s="91">
        <v>5951.5</v>
      </c>
    </row>
    <row r="153" spans="1:31" ht="12.75">
      <c r="A153" s="82" t="s">
        <v>400</v>
      </c>
      <c r="B153" s="78" t="s">
        <v>15</v>
      </c>
      <c r="C153" s="83" t="s">
        <v>62</v>
      </c>
      <c r="D153" s="83" t="s">
        <v>116</v>
      </c>
      <c r="E153" s="83" t="s">
        <v>131</v>
      </c>
      <c r="F153" s="83" t="s">
        <v>138</v>
      </c>
      <c r="G153" s="83" t="s">
        <v>140</v>
      </c>
      <c r="H153" s="83"/>
      <c r="I153" s="70">
        <v>200000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200000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194048.5</v>
      </c>
      <c r="X153" s="80"/>
      <c r="Y153" s="80"/>
      <c r="Z153" s="81"/>
      <c r="AA153" s="80"/>
      <c r="AB153" s="81"/>
      <c r="AC153" s="80"/>
      <c r="AD153" s="91">
        <v>5951.5</v>
      </c>
      <c r="AE153" s="92">
        <f>I153-W153</f>
        <v>5951.5</v>
      </c>
    </row>
    <row r="154" spans="1:31" ht="16.5" customHeight="1">
      <c r="A154" s="87" t="s">
        <v>372</v>
      </c>
      <c r="B154" s="78"/>
      <c r="C154" s="79" t="s">
        <v>62</v>
      </c>
      <c r="D154" s="79" t="s">
        <v>373</v>
      </c>
      <c r="E154" s="79" t="s">
        <v>374</v>
      </c>
      <c r="F154" s="79" t="s">
        <v>59</v>
      </c>
      <c r="G154" s="79" t="s">
        <v>59</v>
      </c>
      <c r="H154" s="79"/>
      <c r="I154" s="89">
        <f>I155+I165+I190</f>
        <v>24006690.94</v>
      </c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>
        <f>W155+W165+W190</f>
        <v>5627001.47</v>
      </c>
      <c r="X154" s="80"/>
      <c r="Y154" s="80"/>
      <c r="Z154" s="81"/>
      <c r="AA154" s="80"/>
      <c r="AB154" s="81"/>
      <c r="AC154" s="80"/>
      <c r="AD154" s="92">
        <f>I154-W154</f>
        <v>18379689.470000003</v>
      </c>
      <c r="AE154" s="92">
        <f>I154-W154</f>
        <v>18379689.470000003</v>
      </c>
    </row>
    <row r="155" spans="1:31" ht="12.75">
      <c r="A155" s="87" t="s">
        <v>256</v>
      </c>
      <c r="B155" s="88" t="s">
        <v>15</v>
      </c>
      <c r="C155" s="79" t="s">
        <v>62</v>
      </c>
      <c r="D155" s="79" t="s">
        <v>117</v>
      </c>
      <c r="E155" s="79" t="s">
        <v>219</v>
      </c>
      <c r="F155" s="79" t="s">
        <v>59</v>
      </c>
      <c r="G155" s="79" t="s">
        <v>59</v>
      </c>
      <c r="H155" s="79"/>
      <c r="I155" s="89">
        <v>237033.76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310000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f>W156+W157</f>
        <v>237033.76</v>
      </c>
      <c r="X155" s="80"/>
      <c r="Y155" s="80"/>
      <c r="Z155" s="81"/>
      <c r="AA155" s="80"/>
      <c r="AB155" s="81"/>
      <c r="AC155" s="80"/>
      <c r="AD155" s="92">
        <v>0</v>
      </c>
      <c r="AE155" s="91">
        <f>I155-W155</f>
        <v>0</v>
      </c>
    </row>
    <row r="156" spans="1:31" ht="11.25" customHeight="1">
      <c r="A156" s="82" t="s">
        <v>257</v>
      </c>
      <c r="B156" s="78" t="s">
        <v>15</v>
      </c>
      <c r="C156" s="83" t="s">
        <v>62</v>
      </c>
      <c r="D156" s="83" t="s">
        <v>117</v>
      </c>
      <c r="E156" s="83" t="s">
        <v>132</v>
      </c>
      <c r="F156" s="83" t="s">
        <v>59</v>
      </c>
      <c r="G156" s="83" t="s">
        <v>59</v>
      </c>
      <c r="H156" s="83"/>
      <c r="I156" s="70">
        <v>237033.76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310000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237033.76</v>
      </c>
      <c r="X156" s="80"/>
      <c r="Y156" s="80"/>
      <c r="Z156" s="81"/>
      <c r="AA156" s="80"/>
      <c r="AB156" s="81"/>
      <c r="AC156" s="80"/>
      <c r="AD156" s="91">
        <v>0</v>
      </c>
      <c r="AE156" s="91"/>
    </row>
    <row r="157" spans="1:31" ht="12.75" hidden="1">
      <c r="A157" s="82"/>
      <c r="B157" s="78"/>
      <c r="C157" s="83"/>
      <c r="D157" s="83"/>
      <c r="E157" s="83"/>
      <c r="F157" s="83"/>
      <c r="G157" s="83"/>
      <c r="H157" s="83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80"/>
      <c r="Y157" s="80"/>
      <c r="Z157" s="81"/>
      <c r="AA157" s="80"/>
      <c r="AB157" s="81"/>
      <c r="AC157" s="80"/>
      <c r="AD157" s="91"/>
      <c r="AE157" s="91"/>
    </row>
    <row r="158" spans="1:31" ht="12.75" hidden="1">
      <c r="A158" s="82"/>
      <c r="B158" s="78"/>
      <c r="C158" s="83"/>
      <c r="D158" s="83"/>
      <c r="E158" s="83"/>
      <c r="F158" s="83"/>
      <c r="G158" s="83"/>
      <c r="H158" s="83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80"/>
      <c r="Y158" s="80"/>
      <c r="Z158" s="81"/>
      <c r="AA158" s="80"/>
      <c r="AB158" s="81"/>
      <c r="AC158" s="80"/>
      <c r="AD158" s="91"/>
      <c r="AE158" s="91"/>
    </row>
    <row r="159" spans="1:31" ht="12.75" hidden="1">
      <c r="A159" s="82"/>
      <c r="B159" s="78"/>
      <c r="C159" s="83"/>
      <c r="D159" s="83"/>
      <c r="E159" s="83"/>
      <c r="F159" s="83"/>
      <c r="G159" s="83"/>
      <c r="H159" s="83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80"/>
      <c r="Y159" s="80"/>
      <c r="Z159" s="81"/>
      <c r="AA159" s="80"/>
      <c r="AB159" s="81"/>
      <c r="AC159" s="80"/>
      <c r="AD159" s="91"/>
      <c r="AE159" s="91">
        <v>0</v>
      </c>
    </row>
    <row r="160" spans="1:31" ht="12.75">
      <c r="A160" s="82" t="s">
        <v>240</v>
      </c>
      <c r="B160" s="78" t="s">
        <v>15</v>
      </c>
      <c r="C160" s="83" t="s">
        <v>62</v>
      </c>
      <c r="D160" s="83" t="s">
        <v>117</v>
      </c>
      <c r="E160" s="83" t="s">
        <v>132</v>
      </c>
      <c r="F160" s="83" t="s">
        <v>138</v>
      </c>
      <c r="G160" s="83" t="s">
        <v>59</v>
      </c>
      <c r="H160" s="83"/>
      <c r="I160" s="70">
        <v>237033.76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310000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0">
        <v>237033.76</v>
      </c>
      <c r="X160" s="80"/>
      <c r="Y160" s="80"/>
      <c r="Z160" s="81"/>
      <c r="AA160" s="80"/>
      <c r="AB160" s="81"/>
      <c r="AC160" s="80"/>
      <c r="AD160" s="91">
        <v>0</v>
      </c>
      <c r="AE160" s="91">
        <v>0</v>
      </c>
    </row>
    <row r="161" spans="1:31" ht="12.75">
      <c r="A161" s="82" t="s">
        <v>222</v>
      </c>
      <c r="B161" s="78" t="s">
        <v>15</v>
      </c>
      <c r="C161" s="83" t="s">
        <v>62</v>
      </c>
      <c r="D161" s="83" t="s">
        <v>117</v>
      </c>
      <c r="E161" s="83" t="s">
        <v>132</v>
      </c>
      <c r="F161" s="83" t="s">
        <v>138</v>
      </c>
      <c r="G161" s="83" t="s">
        <v>15</v>
      </c>
      <c r="H161" s="83"/>
      <c r="I161" s="70">
        <f>I162</f>
        <v>237033.76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300720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237033.76</v>
      </c>
      <c r="X161" s="80"/>
      <c r="Y161" s="80"/>
      <c r="Z161" s="81"/>
      <c r="AA161" s="80"/>
      <c r="AB161" s="81"/>
      <c r="AC161" s="80"/>
      <c r="AD161" s="91">
        <v>0</v>
      </c>
      <c r="AE161" s="91">
        <v>0</v>
      </c>
    </row>
    <row r="162" spans="1:31" ht="12.75">
      <c r="A162" s="82" t="s">
        <v>223</v>
      </c>
      <c r="B162" s="78" t="s">
        <v>15</v>
      </c>
      <c r="C162" s="83" t="s">
        <v>62</v>
      </c>
      <c r="D162" s="83" t="s">
        <v>117</v>
      </c>
      <c r="E162" s="83" t="s">
        <v>132</v>
      </c>
      <c r="F162" s="83" t="s">
        <v>138</v>
      </c>
      <c r="G162" s="83" t="s">
        <v>139</v>
      </c>
      <c r="H162" s="83"/>
      <c r="I162" s="70">
        <f>I163+I164</f>
        <v>237033.76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300720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f>W163+W164</f>
        <v>237033.76</v>
      </c>
      <c r="X162" s="80"/>
      <c r="Y162" s="80"/>
      <c r="Z162" s="81"/>
      <c r="AA162" s="80"/>
      <c r="AB162" s="81"/>
      <c r="AC162" s="80"/>
      <c r="AD162" s="91">
        <v>0</v>
      </c>
      <c r="AE162" s="91">
        <v>0</v>
      </c>
    </row>
    <row r="163" spans="1:31" ht="24" customHeight="1">
      <c r="A163" s="82" t="s">
        <v>401</v>
      </c>
      <c r="B163" s="78" t="s">
        <v>15</v>
      </c>
      <c r="C163" s="83" t="s">
        <v>62</v>
      </c>
      <c r="D163" s="83" t="s">
        <v>117</v>
      </c>
      <c r="E163" s="83" t="s">
        <v>132</v>
      </c>
      <c r="F163" s="83" t="s">
        <v>138</v>
      </c>
      <c r="G163" s="83" t="s">
        <v>146</v>
      </c>
      <c r="H163" s="83"/>
      <c r="I163" s="70">
        <v>102982.82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219620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102982.82</v>
      </c>
      <c r="X163" s="80"/>
      <c r="Y163" s="80"/>
      <c r="Z163" s="81"/>
      <c r="AA163" s="80"/>
      <c r="AB163" s="81"/>
      <c r="AC163" s="80"/>
      <c r="AD163" s="91">
        <v>0</v>
      </c>
      <c r="AE163" s="91">
        <v>0</v>
      </c>
    </row>
    <row r="164" spans="1:31" ht="30.75" customHeight="1">
      <c r="A164" s="82" t="s">
        <v>402</v>
      </c>
      <c r="B164" s="78" t="s">
        <v>15</v>
      </c>
      <c r="C164" s="83" t="s">
        <v>62</v>
      </c>
      <c r="D164" s="83" t="s">
        <v>117</v>
      </c>
      <c r="E164" s="83" t="s">
        <v>132</v>
      </c>
      <c r="F164" s="83" t="s">
        <v>138</v>
      </c>
      <c r="G164" s="83" t="s">
        <v>140</v>
      </c>
      <c r="H164" s="83"/>
      <c r="I164" s="70">
        <v>134050.94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81100</v>
      </c>
      <c r="Q164" s="70"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v>0</v>
      </c>
      <c r="W164" s="70">
        <v>134050.94</v>
      </c>
      <c r="X164" s="80"/>
      <c r="Y164" s="80"/>
      <c r="Z164" s="81"/>
      <c r="AA164" s="80"/>
      <c r="AB164" s="81"/>
      <c r="AC164" s="80"/>
      <c r="AD164" s="91">
        <v>0</v>
      </c>
      <c r="AE164" s="92">
        <f>J164-X164</f>
        <v>0</v>
      </c>
    </row>
    <row r="165" spans="1:31" ht="12.75">
      <c r="A165" s="87" t="s">
        <v>258</v>
      </c>
      <c r="B165" s="88" t="s">
        <v>15</v>
      </c>
      <c r="C165" s="79" t="s">
        <v>62</v>
      </c>
      <c r="D165" s="79" t="s">
        <v>118</v>
      </c>
      <c r="E165" s="79" t="s">
        <v>219</v>
      </c>
      <c r="F165" s="79" t="s">
        <v>59</v>
      </c>
      <c r="G165" s="79" t="s">
        <v>59</v>
      </c>
      <c r="H165" s="79"/>
      <c r="I165" s="89">
        <f>I166+I177+I181+I186</f>
        <v>21959174.32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89">
        <v>3652905.17</v>
      </c>
      <c r="Q165" s="89">
        <v>0</v>
      </c>
      <c r="R165" s="89">
        <v>0</v>
      </c>
      <c r="S165" s="89">
        <v>0</v>
      </c>
      <c r="T165" s="89">
        <v>0</v>
      </c>
      <c r="U165" s="89">
        <v>0</v>
      </c>
      <c r="V165" s="89">
        <v>0</v>
      </c>
      <c r="W165" s="89">
        <f>W166+W177+W186+W181</f>
        <v>4016337.24</v>
      </c>
      <c r="X165" s="80"/>
      <c r="Y165" s="80"/>
      <c r="Z165" s="81"/>
      <c r="AA165" s="80"/>
      <c r="AB165" s="81"/>
      <c r="AC165" s="80"/>
      <c r="AD165" s="92">
        <f>I165-W165</f>
        <v>17942837.08</v>
      </c>
      <c r="AE165" s="91">
        <f>I165-W165</f>
        <v>17942837.08</v>
      </c>
    </row>
    <row r="166" spans="1:31" ht="25.5">
      <c r="A166" s="82" t="s">
        <v>259</v>
      </c>
      <c r="B166" s="78" t="s">
        <v>15</v>
      </c>
      <c r="C166" s="83" t="s">
        <v>62</v>
      </c>
      <c r="D166" s="83" t="s">
        <v>118</v>
      </c>
      <c r="E166" s="83" t="s">
        <v>133</v>
      </c>
      <c r="F166" s="83" t="s">
        <v>59</v>
      </c>
      <c r="G166" s="83" t="s">
        <v>59</v>
      </c>
      <c r="H166" s="83"/>
      <c r="I166" s="70">
        <f>I168</f>
        <v>2208149.02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2902185.17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f>W168</f>
        <v>1811499.2200000002</v>
      </c>
      <c r="X166" s="80"/>
      <c r="Y166" s="80"/>
      <c r="Z166" s="81"/>
      <c r="AA166" s="80"/>
      <c r="AB166" s="81"/>
      <c r="AC166" s="80"/>
      <c r="AD166" s="91">
        <f>I166-W166</f>
        <v>396649.7999999998</v>
      </c>
      <c r="AE166" s="91">
        <f>I166-W166</f>
        <v>396649.7999999998</v>
      </c>
    </row>
    <row r="167" spans="1:31" ht="12.75" hidden="1">
      <c r="A167" s="82" t="s">
        <v>241</v>
      </c>
      <c r="B167" s="78" t="s">
        <v>15</v>
      </c>
      <c r="C167" s="83" t="s">
        <v>62</v>
      </c>
      <c r="D167" s="83" t="s">
        <v>119</v>
      </c>
      <c r="E167" s="83" t="s">
        <v>169</v>
      </c>
      <c r="F167" s="83" t="s">
        <v>138</v>
      </c>
      <c r="G167" s="83" t="s">
        <v>151</v>
      </c>
      <c r="H167" s="83"/>
      <c r="I167" s="70">
        <v>4795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4795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/>
      <c r="X167" s="80"/>
      <c r="Y167" s="80"/>
      <c r="Z167" s="81"/>
      <c r="AA167" s="80"/>
      <c r="AB167" s="81"/>
      <c r="AC167" s="80"/>
      <c r="AD167" s="91"/>
      <c r="AE167" s="91">
        <f>J167-X167</f>
        <v>0</v>
      </c>
    </row>
    <row r="168" spans="1:31" ht="10.5" customHeight="1">
      <c r="A168" s="82" t="s">
        <v>240</v>
      </c>
      <c r="B168" s="78" t="s">
        <v>15</v>
      </c>
      <c r="C168" s="83" t="s">
        <v>62</v>
      </c>
      <c r="D168" s="83" t="s">
        <v>118</v>
      </c>
      <c r="E168" s="83" t="s">
        <v>133</v>
      </c>
      <c r="F168" s="83" t="s">
        <v>138</v>
      </c>
      <c r="G168" s="83" t="s">
        <v>59</v>
      </c>
      <c r="H168" s="83"/>
      <c r="I168" s="70">
        <f>I169+I174</f>
        <v>2208149.02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2902185.17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f>W169+W174</f>
        <v>1811499.2200000002</v>
      </c>
      <c r="X168" s="80"/>
      <c r="Y168" s="80"/>
      <c r="Z168" s="81"/>
      <c r="AA168" s="80"/>
      <c r="AB168" s="81"/>
      <c r="AC168" s="80"/>
      <c r="AD168" s="91">
        <f aca="true" t="shared" si="6" ref="AD168:AD176">I168-W168</f>
        <v>396649.7999999998</v>
      </c>
      <c r="AE168" s="91">
        <f aca="true" t="shared" si="7" ref="AE168:AE176">I168-W168</f>
        <v>396649.7999999998</v>
      </c>
    </row>
    <row r="169" spans="1:31" ht="13.5" customHeight="1">
      <c r="A169" s="82" t="s">
        <v>222</v>
      </c>
      <c r="B169" s="78" t="s">
        <v>15</v>
      </c>
      <c r="C169" s="83" t="s">
        <v>62</v>
      </c>
      <c r="D169" s="83" t="s">
        <v>118</v>
      </c>
      <c r="E169" s="83" t="s">
        <v>133</v>
      </c>
      <c r="F169" s="83" t="s">
        <v>138</v>
      </c>
      <c r="G169" s="83" t="s">
        <v>15</v>
      </c>
      <c r="H169" s="83"/>
      <c r="I169" s="70">
        <f>I170</f>
        <v>1976951.02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2752132.71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f>W170</f>
        <v>1601049.5500000003</v>
      </c>
      <c r="X169" s="80"/>
      <c r="Y169" s="80"/>
      <c r="Z169" s="81"/>
      <c r="AA169" s="80"/>
      <c r="AB169" s="81"/>
      <c r="AC169" s="80"/>
      <c r="AD169" s="91">
        <f t="shared" si="6"/>
        <v>375901.46999999974</v>
      </c>
      <c r="AE169" s="91">
        <f t="shared" si="7"/>
        <v>375901.46999999974</v>
      </c>
    </row>
    <row r="170" spans="1:31" ht="26.25" customHeight="1">
      <c r="A170" s="82" t="s">
        <v>223</v>
      </c>
      <c r="B170" s="78" t="s">
        <v>15</v>
      </c>
      <c r="C170" s="83" t="s">
        <v>62</v>
      </c>
      <c r="D170" s="83" t="s">
        <v>118</v>
      </c>
      <c r="E170" s="83" t="s">
        <v>133</v>
      </c>
      <c r="F170" s="83" t="s">
        <v>138</v>
      </c>
      <c r="G170" s="83" t="s">
        <v>139</v>
      </c>
      <c r="H170" s="83"/>
      <c r="I170" s="70">
        <f>I171+I172+I173</f>
        <v>1976951.02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2752132.71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f>W171+W172+W173</f>
        <v>1601049.5500000003</v>
      </c>
      <c r="X170" s="80"/>
      <c r="Y170" s="80"/>
      <c r="Z170" s="81"/>
      <c r="AA170" s="80"/>
      <c r="AB170" s="81"/>
      <c r="AC170" s="80"/>
      <c r="AD170" s="91">
        <f t="shared" si="6"/>
        <v>375901.46999999974</v>
      </c>
      <c r="AE170" s="91">
        <f t="shared" si="7"/>
        <v>375901.46999999974</v>
      </c>
    </row>
    <row r="171" spans="1:31" ht="20.25" customHeight="1">
      <c r="A171" s="82" t="s">
        <v>403</v>
      </c>
      <c r="B171" s="78" t="s">
        <v>15</v>
      </c>
      <c r="C171" s="83" t="s">
        <v>62</v>
      </c>
      <c r="D171" s="83" t="s">
        <v>118</v>
      </c>
      <c r="E171" s="83" t="s">
        <v>133</v>
      </c>
      <c r="F171" s="83" t="s">
        <v>138</v>
      </c>
      <c r="G171" s="83" t="s">
        <v>145</v>
      </c>
      <c r="H171" s="83"/>
      <c r="I171" s="70">
        <v>1008330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1245500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735527.29</v>
      </c>
      <c r="X171" s="80"/>
      <c r="Y171" s="80"/>
      <c r="Z171" s="81"/>
      <c r="AA171" s="80"/>
      <c r="AB171" s="81"/>
      <c r="AC171" s="80"/>
      <c r="AD171" s="91">
        <f>I171-W171</f>
        <v>272802.70999999996</v>
      </c>
      <c r="AE171" s="91">
        <f t="shared" si="7"/>
        <v>272802.70999999996</v>
      </c>
    </row>
    <row r="172" spans="1:31" ht="78.75" customHeight="1">
      <c r="A172" s="82" t="s">
        <v>404</v>
      </c>
      <c r="B172" s="78" t="s">
        <v>15</v>
      </c>
      <c r="C172" s="83" t="s">
        <v>62</v>
      </c>
      <c r="D172" s="83" t="s">
        <v>118</v>
      </c>
      <c r="E172" s="83" t="s">
        <v>133</v>
      </c>
      <c r="F172" s="83" t="s">
        <v>138</v>
      </c>
      <c r="G172" s="83" t="s">
        <v>146</v>
      </c>
      <c r="H172" s="83"/>
      <c r="I172" s="70">
        <v>757676.02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963770.33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681239.18</v>
      </c>
      <c r="X172" s="80"/>
      <c r="Y172" s="80"/>
      <c r="Z172" s="81"/>
      <c r="AA172" s="80"/>
      <c r="AB172" s="81"/>
      <c r="AC172" s="80"/>
      <c r="AD172" s="91">
        <f t="shared" si="6"/>
        <v>76436.83999999997</v>
      </c>
      <c r="AE172" s="91">
        <f t="shared" si="7"/>
        <v>76436.83999999997</v>
      </c>
    </row>
    <row r="173" spans="1:31" ht="29.25" customHeight="1">
      <c r="A173" s="82" t="s">
        <v>405</v>
      </c>
      <c r="B173" s="78" t="s">
        <v>15</v>
      </c>
      <c r="C173" s="83" t="s">
        <v>62</v>
      </c>
      <c r="D173" s="83" t="s">
        <v>118</v>
      </c>
      <c r="E173" s="83" t="s">
        <v>133</v>
      </c>
      <c r="F173" s="83" t="s">
        <v>138</v>
      </c>
      <c r="G173" s="83" t="s">
        <v>140</v>
      </c>
      <c r="H173" s="83"/>
      <c r="I173" s="70">
        <v>210945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542862.38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184283.08</v>
      </c>
      <c r="X173" s="80"/>
      <c r="Y173" s="80"/>
      <c r="Z173" s="81"/>
      <c r="AA173" s="80"/>
      <c r="AB173" s="81"/>
      <c r="AC173" s="80"/>
      <c r="AD173" s="91">
        <f t="shared" si="6"/>
        <v>26661.920000000013</v>
      </c>
      <c r="AE173" s="91">
        <f t="shared" si="7"/>
        <v>26661.920000000013</v>
      </c>
    </row>
    <row r="174" spans="1:31" ht="12.75">
      <c r="A174" s="82" t="s">
        <v>234</v>
      </c>
      <c r="B174" s="78" t="s">
        <v>15</v>
      </c>
      <c r="C174" s="83" t="s">
        <v>62</v>
      </c>
      <c r="D174" s="83" t="s">
        <v>118</v>
      </c>
      <c r="E174" s="83" t="s">
        <v>133</v>
      </c>
      <c r="F174" s="83" t="s">
        <v>138</v>
      </c>
      <c r="G174" s="83" t="s">
        <v>148</v>
      </c>
      <c r="H174" s="83"/>
      <c r="I174" s="70">
        <f>I175+I176</f>
        <v>231198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150052.46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f>W175+W176</f>
        <v>210449.67</v>
      </c>
      <c r="X174" s="80"/>
      <c r="Y174" s="80"/>
      <c r="Z174" s="81"/>
      <c r="AA174" s="80"/>
      <c r="AB174" s="81"/>
      <c r="AC174" s="80"/>
      <c r="AD174" s="91">
        <f t="shared" si="6"/>
        <v>20748.329999999987</v>
      </c>
      <c r="AE174" s="91">
        <f t="shared" si="7"/>
        <v>20748.329999999987</v>
      </c>
    </row>
    <row r="175" spans="1:31" ht="25.5">
      <c r="A175" s="82" t="s">
        <v>406</v>
      </c>
      <c r="B175" s="78" t="s">
        <v>15</v>
      </c>
      <c r="C175" s="83" t="s">
        <v>62</v>
      </c>
      <c r="D175" s="83" t="s">
        <v>118</v>
      </c>
      <c r="E175" s="83" t="s">
        <v>133</v>
      </c>
      <c r="F175" s="83" t="s">
        <v>138</v>
      </c>
      <c r="G175" s="83" t="s">
        <v>149</v>
      </c>
      <c r="H175" s="83"/>
      <c r="I175" s="70">
        <v>202055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87552.46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181425.82</v>
      </c>
      <c r="X175" s="80"/>
      <c r="Y175" s="80"/>
      <c r="Z175" s="81"/>
      <c r="AA175" s="80"/>
      <c r="AB175" s="81"/>
      <c r="AC175" s="80"/>
      <c r="AD175" s="91">
        <f t="shared" si="6"/>
        <v>20629.179999999993</v>
      </c>
      <c r="AE175" s="91">
        <f t="shared" si="7"/>
        <v>20629.179999999993</v>
      </c>
    </row>
    <row r="176" spans="1:31" ht="12.75">
      <c r="A176" s="82" t="s">
        <v>407</v>
      </c>
      <c r="B176" s="78" t="s">
        <v>15</v>
      </c>
      <c r="C176" s="83" t="s">
        <v>62</v>
      </c>
      <c r="D176" s="83" t="s">
        <v>118</v>
      </c>
      <c r="E176" s="83" t="s">
        <v>133</v>
      </c>
      <c r="F176" s="83" t="s">
        <v>138</v>
      </c>
      <c r="G176" s="83" t="s">
        <v>150</v>
      </c>
      <c r="H176" s="83"/>
      <c r="I176" s="70">
        <v>29143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62500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29023.85</v>
      </c>
      <c r="X176" s="80"/>
      <c r="Y176" s="80"/>
      <c r="Z176" s="81"/>
      <c r="AA176" s="80"/>
      <c r="AB176" s="81"/>
      <c r="AC176" s="80"/>
      <c r="AD176" s="91">
        <f t="shared" si="6"/>
        <v>119.15000000000146</v>
      </c>
      <c r="AE176" s="91">
        <f t="shared" si="7"/>
        <v>119.15000000000146</v>
      </c>
    </row>
    <row r="177" spans="1:31" ht="12.75">
      <c r="A177" s="82" t="s">
        <v>281</v>
      </c>
      <c r="B177" s="78"/>
      <c r="C177" s="83" t="s">
        <v>62</v>
      </c>
      <c r="D177" s="83" t="s">
        <v>118</v>
      </c>
      <c r="E177" s="83" t="s">
        <v>219</v>
      </c>
      <c r="F177" s="83" t="s">
        <v>59</v>
      </c>
      <c r="G177" s="83" t="s">
        <v>59</v>
      </c>
      <c r="H177" s="83"/>
      <c r="I177" s="70">
        <v>10737864</v>
      </c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>
        <v>0</v>
      </c>
      <c r="X177" s="80"/>
      <c r="Y177" s="80"/>
      <c r="Z177" s="81"/>
      <c r="AA177" s="80"/>
      <c r="AB177" s="81"/>
      <c r="AC177" s="80"/>
      <c r="AD177" s="91">
        <v>10737864</v>
      </c>
      <c r="AE177" s="91">
        <v>10737864</v>
      </c>
    </row>
    <row r="178" spans="1:31" ht="25.5">
      <c r="A178" s="82" t="s">
        <v>380</v>
      </c>
      <c r="B178" s="78"/>
      <c r="C178" s="83" t="s">
        <v>62</v>
      </c>
      <c r="D178" s="83" t="s">
        <v>118</v>
      </c>
      <c r="E178" s="83" t="s">
        <v>379</v>
      </c>
      <c r="F178" s="83" t="s">
        <v>59</v>
      </c>
      <c r="G178" s="83" t="s">
        <v>59</v>
      </c>
      <c r="H178" s="83"/>
      <c r="I178" s="70">
        <v>10737864</v>
      </c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>
        <v>0</v>
      </c>
      <c r="X178" s="80"/>
      <c r="Y178" s="80"/>
      <c r="Z178" s="81"/>
      <c r="AA178" s="80"/>
      <c r="AB178" s="81"/>
      <c r="AC178" s="80"/>
      <c r="AD178" s="91">
        <v>10737864</v>
      </c>
      <c r="AE178" s="91">
        <v>10737864</v>
      </c>
    </row>
    <row r="179" spans="1:31" ht="12.75">
      <c r="A179" s="82" t="s">
        <v>375</v>
      </c>
      <c r="B179" s="78"/>
      <c r="C179" s="83" t="s">
        <v>62</v>
      </c>
      <c r="D179" s="83" t="s">
        <v>118</v>
      </c>
      <c r="E179" s="83" t="s">
        <v>379</v>
      </c>
      <c r="F179" s="83" t="s">
        <v>377</v>
      </c>
      <c r="G179" s="83" t="s">
        <v>59</v>
      </c>
      <c r="H179" s="83"/>
      <c r="I179" s="70">
        <v>10737864</v>
      </c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>
        <v>0</v>
      </c>
      <c r="X179" s="80"/>
      <c r="Y179" s="80"/>
      <c r="Z179" s="81"/>
      <c r="AA179" s="80"/>
      <c r="AB179" s="81"/>
      <c r="AC179" s="80"/>
      <c r="AD179" s="91">
        <v>10737864</v>
      </c>
      <c r="AE179" s="91">
        <v>10737864</v>
      </c>
    </row>
    <row r="180" spans="1:31" ht="17.25" customHeight="1">
      <c r="A180" s="82" t="s">
        <v>236</v>
      </c>
      <c r="B180" s="78"/>
      <c r="C180" s="83" t="s">
        <v>62</v>
      </c>
      <c r="D180" s="83" t="s">
        <v>118</v>
      </c>
      <c r="E180" s="83" t="s">
        <v>379</v>
      </c>
      <c r="F180" s="83" t="s">
        <v>377</v>
      </c>
      <c r="G180" s="83" t="s">
        <v>149</v>
      </c>
      <c r="H180" s="83"/>
      <c r="I180" s="70">
        <v>10737864</v>
      </c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>
        <v>0</v>
      </c>
      <c r="X180" s="80"/>
      <c r="Y180" s="80"/>
      <c r="Z180" s="81"/>
      <c r="AA180" s="80"/>
      <c r="AB180" s="81"/>
      <c r="AC180" s="80"/>
      <c r="AD180" s="91">
        <v>10737864</v>
      </c>
      <c r="AE180" s="70">
        <f>I180-W180</f>
        <v>10737864</v>
      </c>
    </row>
    <row r="181" spans="1:31" ht="22.5" customHeight="1">
      <c r="A181" s="82" t="s">
        <v>260</v>
      </c>
      <c r="B181" s="78" t="s">
        <v>15</v>
      </c>
      <c r="C181" s="83" t="s">
        <v>62</v>
      </c>
      <c r="D181" s="83" t="s">
        <v>118</v>
      </c>
      <c r="E181" s="83" t="s">
        <v>288</v>
      </c>
      <c r="F181" s="83" t="s">
        <v>59</v>
      </c>
      <c r="G181" s="83" t="s">
        <v>59</v>
      </c>
      <c r="H181" s="83"/>
      <c r="I181" s="70">
        <v>1976376.3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350318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1253998.8</v>
      </c>
      <c r="X181" s="80"/>
      <c r="Y181" s="80"/>
      <c r="Z181" s="81"/>
      <c r="AA181" s="80"/>
      <c r="AB181" s="81"/>
      <c r="AC181" s="80"/>
      <c r="AD181" s="70">
        <f>I181-W181</f>
        <v>722377.5</v>
      </c>
      <c r="AE181" s="70">
        <f>I181-W181</f>
        <v>722377.5</v>
      </c>
    </row>
    <row r="182" spans="1:31" ht="12.75">
      <c r="A182" s="82" t="s">
        <v>240</v>
      </c>
      <c r="B182" s="78" t="s">
        <v>15</v>
      </c>
      <c r="C182" s="83" t="s">
        <v>62</v>
      </c>
      <c r="D182" s="83" t="s">
        <v>118</v>
      </c>
      <c r="E182" s="83" t="s">
        <v>288</v>
      </c>
      <c r="F182" s="83" t="s">
        <v>138</v>
      </c>
      <c r="G182" s="83" t="s">
        <v>59</v>
      </c>
      <c r="H182" s="83"/>
      <c r="I182" s="70">
        <v>1976376.3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350318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1253998.8</v>
      </c>
      <c r="X182" s="80"/>
      <c r="Y182" s="80"/>
      <c r="Z182" s="81"/>
      <c r="AA182" s="80"/>
      <c r="AB182" s="81"/>
      <c r="AC182" s="80"/>
      <c r="AD182" s="70">
        <f>I182-W182</f>
        <v>722377.5</v>
      </c>
      <c r="AE182" s="70">
        <f>I182-W182</f>
        <v>722377.5</v>
      </c>
    </row>
    <row r="183" spans="1:31" ht="17.25" customHeight="1">
      <c r="A183" s="82" t="s">
        <v>246</v>
      </c>
      <c r="B183" s="78" t="s">
        <v>15</v>
      </c>
      <c r="C183" s="83" t="s">
        <v>62</v>
      </c>
      <c r="D183" s="83" t="s">
        <v>118</v>
      </c>
      <c r="E183" s="83" t="s">
        <v>288</v>
      </c>
      <c r="F183" s="83" t="s">
        <v>138</v>
      </c>
      <c r="G183" s="83" t="s">
        <v>148</v>
      </c>
      <c r="H183" s="83"/>
      <c r="I183" s="70">
        <v>1976376.3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350318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1253998.8</v>
      </c>
      <c r="X183" s="80"/>
      <c r="Y183" s="80"/>
      <c r="Z183" s="81"/>
      <c r="AA183" s="80"/>
      <c r="AB183" s="81"/>
      <c r="AC183" s="80"/>
      <c r="AD183" s="70">
        <f>I183-W183</f>
        <v>722377.5</v>
      </c>
      <c r="AE183" s="70">
        <f>I183-W183</f>
        <v>722377.5</v>
      </c>
    </row>
    <row r="184" spans="1:31" ht="12.75" hidden="1">
      <c r="A184" s="82" t="s">
        <v>246</v>
      </c>
      <c r="B184" s="78" t="s">
        <v>15</v>
      </c>
      <c r="C184" s="83" t="s">
        <v>62</v>
      </c>
      <c r="D184" s="83" t="s">
        <v>118</v>
      </c>
      <c r="E184" s="83" t="s">
        <v>288</v>
      </c>
      <c r="F184" s="83" t="s">
        <v>138</v>
      </c>
      <c r="G184" s="83" t="s">
        <v>148</v>
      </c>
      <c r="H184" s="83"/>
      <c r="I184" s="70">
        <v>1975568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350318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0</v>
      </c>
      <c r="W184" s="70">
        <v>0</v>
      </c>
      <c r="X184" s="80"/>
      <c r="Y184" s="80"/>
      <c r="Z184" s="81"/>
      <c r="AA184" s="80"/>
      <c r="AB184" s="81"/>
      <c r="AC184" s="80"/>
      <c r="AD184" s="70">
        <v>1975568</v>
      </c>
      <c r="AE184" s="70">
        <f>J184-X184</f>
        <v>0</v>
      </c>
    </row>
    <row r="185" spans="1:31" ht="12.75">
      <c r="A185" s="82" t="s">
        <v>408</v>
      </c>
      <c r="B185" s="78" t="s">
        <v>15</v>
      </c>
      <c r="C185" s="83" t="s">
        <v>62</v>
      </c>
      <c r="D185" s="83" t="s">
        <v>118</v>
      </c>
      <c r="E185" s="83" t="s">
        <v>288</v>
      </c>
      <c r="F185" s="83" t="s">
        <v>138</v>
      </c>
      <c r="G185" s="83" t="s">
        <v>149</v>
      </c>
      <c r="H185" s="83"/>
      <c r="I185" s="70">
        <v>1976376.3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350318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1253998.8</v>
      </c>
      <c r="X185" s="80"/>
      <c r="Y185" s="80"/>
      <c r="Z185" s="81"/>
      <c r="AA185" s="80"/>
      <c r="AB185" s="81"/>
      <c r="AC185" s="80"/>
      <c r="AD185" s="70">
        <f>I185-W185</f>
        <v>722377.5</v>
      </c>
      <c r="AE185" s="70">
        <f aca="true" t="shared" si="8" ref="AE185:AE191">I185-W185</f>
        <v>722377.5</v>
      </c>
    </row>
    <row r="186" spans="1:31" ht="39.75" customHeight="1">
      <c r="A186" s="82" t="s">
        <v>378</v>
      </c>
      <c r="B186" s="78"/>
      <c r="C186" s="83" t="s">
        <v>62</v>
      </c>
      <c r="D186" s="83" t="s">
        <v>118</v>
      </c>
      <c r="E186" s="83" t="s">
        <v>374</v>
      </c>
      <c r="F186" s="83" t="s">
        <v>59</v>
      </c>
      <c r="G186" s="83" t="s">
        <v>59</v>
      </c>
      <c r="H186" s="70">
        <v>7036785</v>
      </c>
      <c r="I186" s="70">
        <v>7036785</v>
      </c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>
        <v>950839.22</v>
      </c>
      <c r="X186" s="80"/>
      <c r="Y186" s="80"/>
      <c r="Z186" s="81"/>
      <c r="AA186" s="80"/>
      <c r="AB186" s="81"/>
      <c r="AC186" s="80"/>
      <c r="AD186" s="70">
        <v>7036785</v>
      </c>
      <c r="AE186" s="70">
        <f t="shared" si="8"/>
        <v>6085945.78</v>
      </c>
    </row>
    <row r="187" spans="1:31" ht="29.25" customHeight="1">
      <c r="A187" s="82" t="s">
        <v>381</v>
      </c>
      <c r="B187" s="78"/>
      <c r="C187" s="83" t="s">
        <v>62</v>
      </c>
      <c r="D187" s="83" t="s">
        <v>118</v>
      </c>
      <c r="E187" s="83" t="s">
        <v>376</v>
      </c>
      <c r="F187" s="83" t="s">
        <v>59</v>
      </c>
      <c r="G187" s="83" t="s">
        <v>59</v>
      </c>
      <c r="H187" s="83"/>
      <c r="I187" s="70">
        <v>7036785</v>
      </c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>
        <v>950839.22</v>
      </c>
      <c r="X187" s="80"/>
      <c r="Y187" s="80"/>
      <c r="Z187" s="81"/>
      <c r="AA187" s="80"/>
      <c r="AB187" s="81"/>
      <c r="AC187" s="80"/>
      <c r="AD187" s="70">
        <v>7036785</v>
      </c>
      <c r="AE187" s="70">
        <f t="shared" si="8"/>
        <v>6085945.78</v>
      </c>
    </row>
    <row r="188" spans="1:31" ht="17.25" customHeight="1">
      <c r="A188" s="82" t="s">
        <v>375</v>
      </c>
      <c r="B188" s="78"/>
      <c r="C188" s="83" t="s">
        <v>62</v>
      </c>
      <c r="D188" s="83" t="s">
        <v>118</v>
      </c>
      <c r="E188" s="83" t="s">
        <v>376</v>
      </c>
      <c r="F188" s="83" t="s">
        <v>377</v>
      </c>
      <c r="G188" s="83" t="s">
        <v>59</v>
      </c>
      <c r="H188" s="83"/>
      <c r="I188" s="70">
        <v>7036785</v>
      </c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>
        <v>950839.22</v>
      </c>
      <c r="X188" s="80"/>
      <c r="Y188" s="80"/>
      <c r="Z188" s="81"/>
      <c r="AA188" s="80"/>
      <c r="AB188" s="81"/>
      <c r="AC188" s="80"/>
      <c r="AD188" s="70">
        <v>7036785</v>
      </c>
      <c r="AE188" s="70">
        <f t="shared" si="8"/>
        <v>6085945.78</v>
      </c>
    </row>
    <row r="189" spans="1:31" ht="12.75">
      <c r="A189" s="82" t="s">
        <v>409</v>
      </c>
      <c r="B189" s="78"/>
      <c r="C189" s="83" t="s">
        <v>62</v>
      </c>
      <c r="D189" s="83" t="s">
        <v>118</v>
      </c>
      <c r="E189" s="83" t="s">
        <v>376</v>
      </c>
      <c r="F189" s="83" t="s">
        <v>377</v>
      </c>
      <c r="G189" s="83" t="s">
        <v>149</v>
      </c>
      <c r="H189" s="83"/>
      <c r="I189" s="70">
        <v>7036785</v>
      </c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>
        <v>950839.22</v>
      </c>
      <c r="X189" s="80"/>
      <c r="Y189" s="80"/>
      <c r="Z189" s="81"/>
      <c r="AA189" s="80"/>
      <c r="AB189" s="81"/>
      <c r="AC189" s="80"/>
      <c r="AD189" s="70">
        <v>7036785</v>
      </c>
      <c r="AE189" s="92">
        <f t="shared" si="8"/>
        <v>6085945.78</v>
      </c>
    </row>
    <row r="190" spans="1:31" ht="12.75">
      <c r="A190" s="87" t="s">
        <v>261</v>
      </c>
      <c r="B190" s="88" t="s">
        <v>15</v>
      </c>
      <c r="C190" s="79" t="s">
        <v>62</v>
      </c>
      <c r="D190" s="79" t="s">
        <v>119</v>
      </c>
      <c r="E190" s="79" t="s">
        <v>219</v>
      </c>
      <c r="F190" s="79" t="s">
        <v>59</v>
      </c>
      <c r="G190" s="79" t="s">
        <v>59</v>
      </c>
      <c r="H190" s="79"/>
      <c r="I190" s="89">
        <f>I191+I194+I201+I210+I222</f>
        <v>1810482.8599999999</v>
      </c>
      <c r="J190" s="89">
        <v>0</v>
      </c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3432169.38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>
        <f>W191+W194+W201+W210+W222</f>
        <v>1373630.47</v>
      </c>
      <c r="X190" s="80"/>
      <c r="Y190" s="80"/>
      <c r="Z190" s="81"/>
      <c r="AA190" s="80"/>
      <c r="AB190" s="81"/>
      <c r="AC190" s="80"/>
      <c r="AD190" s="92">
        <v>754402.33</v>
      </c>
      <c r="AE190" s="70">
        <f t="shared" si="8"/>
        <v>436852.3899999999</v>
      </c>
    </row>
    <row r="191" spans="1:31" ht="19.5" customHeight="1">
      <c r="A191" s="82" t="s">
        <v>262</v>
      </c>
      <c r="B191" s="78" t="s">
        <v>15</v>
      </c>
      <c r="C191" s="83" t="s">
        <v>62</v>
      </c>
      <c r="D191" s="83" t="s">
        <v>119</v>
      </c>
      <c r="E191" s="83" t="s">
        <v>171</v>
      </c>
      <c r="F191" s="83" t="s">
        <v>59</v>
      </c>
      <c r="G191" s="83" t="s">
        <v>59</v>
      </c>
      <c r="H191" s="83"/>
      <c r="I191" s="70">
        <v>742.86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648929.96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0">
        <v>0</v>
      </c>
      <c r="X191" s="80"/>
      <c r="Y191" s="80"/>
      <c r="Z191" s="81"/>
      <c r="AA191" s="80"/>
      <c r="AB191" s="81"/>
      <c r="AC191" s="80"/>
      <c r="AD191" s="70">
        <v>742.86</v>
      </c>
      <c r="AE191" s="70">
        <f t="shared" si="8"/>
        <v>742.86</v>
      </c>
    </row>
    <row r="192" spans="1:31" ht="14.25" customHeight="1">
      <c r="A192" s="82" t="s">
        <v>240</v>
      </c>
      <c r="B192" s="78" t="s">
        <v>15</v>
      </c>
      <c r="C192" s="83" t="s">
        <v>62</v>
      </c>
      <c r="D192" s="83" t="s">
        <v>119</v>
      </c>
      <c r="E192" s="83" t="s">
        <v>171</v>
      </c>
      <c r="F192" s="83" t="s">
        <v>138</v>
      </c>
      <c r="G192" s="83" t="s">
        <v>59</v>
      </c>
      <c r="H192" s="83"/>
      <c r="I192" s="70">
        <v>742.86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648929.96</v>
      </c>
      <c r="Q192" s="70">
        <v>0</v>
      </c>
      <c r="R192" s="70">
        <v>0</v>
      </c>
      <c r="S192" s="70">
        <v>0</v>
      </c>
      <c r="T192" s="70">
        <v>0</v>
      </c>
      <c r="U192" s="70">
        <v>0</v>
      </c>
      <c r="V192" s="70">
        <v>0</v>
      </c>
      <c r="W192" s="70">
        <v>0</v>
      </c>
      <c r="X192" s="80"/>
      <c r="Y192" s="80"/>
      <c r="Z192" s="81"/>
      <c r="AA192" s="80"/>
      <c r="AB192" s="81"/>
      <c r="AC192" s="80"/>
      <c r="AD192" s="70">
        <v>742.86</v>
      </c>
      <c r="AE192" s="70">
        <v>742.86</v>
      </c>
    </row>
    <row r="193" spans="1:31" ht="14.25" customHeight="1">
      <c r="A193" s="82" t="s">
        <v>222</v>
      </c>
      <c r="B193" s="78" t="s">
        <v>15</v>
      </c>
      <c r="C193" s="83" t="s">
        <v>62</v>
      </c>
      <c r="D193" s="83" t="s">
        <v>119</v>
      </c>
      <c r="E193" s="83" t="s">
        <v>171</v>
      </c>
      <c r="F193" s="83" t="s">
        <v>138</v>
      </c>
      <c r="G193" s="83" t="s">
        <v>15</v>
      </c>
      <c r="H193" s="83"/>
      <c r="I193" s="70">
        <v>742.86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648929.96</v>
      </c>
      <c r="Q193" s="70">
        <v>0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0">
        <v>0</v>
      </c>
      <c r="X193" s="80"/>
      <c r="Y193" s="80"/>
      <c r="Z193" s="81"/>
      <c r="AA193" s="80"/>
      <c r="AB193" s="81"/>
      <c r="AC193" s="80"/>
      <c r="AD193" s="70">
        <v>742.86</v>
      </c>
      <c r="AE193" s="91">
        <f aca="true" t="shared" si="9" ref="AE193:AE206">I193-W193</f>
        <v>742.86</v>
      </c>
    </row>
    <row r="194" spans="1:31" ht="15" customHeight="1">
      <c r="A194" s="82" t="s">
        <v>240</v>
      </c>
      <c r="B194" s="78" t="s">
        <v>15</v>
      </c>
      <c r="C194" s="83" t="s">
        <v>62</v>
      </c>
      <c r="D194" s="83" t="s">
        <v>119</v>
      </c>
      <c r="E194" s="83" t="s">
        <v>167</v>
      </c>
      <c r="F194" s="83" t="s">
        <v>138</v>
      </c>
      <c r="G194" s="83" t="s">
        <v>59</v>
      </c>
      <c r="H194" s="83"/>
      <c r="I194" s="70">
        <f>I195+I198</f>
        <v>567000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1040100</v>
      </c>
      <c r="Q194" s="70">
        <v>0</v>
      </c>
      <c r="R194" s="70">
        <v>0</v>
      </c>
      <c r="S194" s="70">
        <v>0</v>
      </c>
      <c r="T194" s="70">
        <v>0</v>
      </c>
      <c r="U194" s="70">
        <v>0</v>
      </c>
      <c r="V194" s="70">
        <v>0</v>
      </c>
      <c r="W194" s="70">
        <f>W195+W198</f>
        <v>386508.04</v>
      </c>
      <c r="X194" s="80"/>
      <c r="Y194" s="80"/>
      <c r="Z194" s="81"/>
      <c r="AA194" s="80"/>
      <c r="AB194" s="81"/>
      <c r="AC194" s="80"/>
      <c r="AD194" s="91">
        <f aca="true" t="shared" si="10" ref="AD194:AD199">I194-W194</f>
        <v>180491.96000000002</v>
      </c>
      <c r="AE194" s="91">
        <f t="shared" si="9"/>
        <v>180491.96000000002</v>
      </c>
    </row>
    <row r="195" spans="1:31" ht="15" customHeight="1">
      <c r="A195" s="82" t="s">
        <v>222</v>
      </c>
      <c r="B195" s="78" t="s">
        <v>15</v>
      </c>
      <c r="C195" s="83" t="s">
        <v>62</v>
      </c>
      <c r="D195" s="83" t="s">
        <v>119</v>
      </c>
      <c r="E195" s="83" t="s">
        <v>167</v>
      </c>
      <c r="F195" s="83" t="s">
        <v>138</v>
      </c>
      <c r="G195" s="83" t="s">
        <v>15</v>
      </c>
      <c r="H195" s="83"/>
      <c r="I195" s="70">
        <f>I196+I197</f>
        <v>480000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920100</v>
      </c>
      <c r="Q195" s="70">
        <v>0</v>
      </c>
      <c r="R195" s="70">
        <v>0</v>
      </c>
      <c r="S195" s="70">
        <v>0</v>
      </c>
      <c r="T195" s="70">
        <v>0</v>
      </c>
      <c r="U195" s="70">
        <v>0</v>
      </c>
      <c r="V195" s="70">
        <v>0</v>
      </c>
      <c r="W195" s="70">
        <f>W196+W197</f>
        <v>342158.04</v>
      </c>
      <c r="X195" s="80"/>
      <c r="Y195" s="80"/>
      <c r="Z195" s="81"/>
      <c r="AA195" s="80"/>
      <c r="AB195" s="81"/>
      <c r="AC195" s="80"/>
      <c r="AD195" s="91">
        <f t="shared" si="10"/>
        <v>137841.96000000002</v>
      </c>
      <c r="AE195" s="91">
        <f t="shared" si="9"/>
        <v>137841.96000000002</v>
      </c>
    </row>
    <row r="196" spans="1:31" ht="16.5" customHeight="1">
      <c r="A196" s="82" t="s">
        <v>223</v>
      </c>
      <c r="B196" s="78" t="s">
        <v>15</v>
      </c>
      <c r="C196" s="83" t="s">
        <v>62</v>
      </c>
      <c r="D196" s="83" t="s">
        <v>119</v>
      </c>
      <c r="E196" s="83" t="s">
        <v>167</v>
      </c>
      <c r="F196" s="83" t="s">
        <v>138</v>
      </c>
      <c r="G196" s="83" t="s">
        <v>146</v>
      </c>
      <c r="H196" s="83"/>
      <c r="I196" s="70">
        <v>20000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920100</v>
      </c>
      <c r="Q196" s="70">
        <v>0</v>
      </c>
      <c r="R196" s="70">
        <v>0</v>
      </c>
      <c r="S196" s="70">
        <v>0</v>
      </c>
      <c r="T196" s="70">
        <v>0</v>
      </c>
      <c r="U196" s="70">
        <v>0</v>
      </c>
      <c r="V196" s="70">
        <v>0</v>
      </c>
      <c r="W196" s="70">
        <v>0</v>
      </c>
      <c r="X196" s="80"/>
      <c r="Y196" s="80"/>
      <c r="Z196" s="81"/>
      <c r="AA196" s="80"/>
      <c r="AB196" s="81"/>
      <c r="AC196" s="80"/>
      <c r="AD196" s="91">
        <f t="shared" si="10"/>
        <v>20000</v>
      </c>
      <c r="AE196" s="91">
        <f t="shared" si="9"/>
        <v>20000</v>
      </c>
    </row>
    <row r="197" spans="1:31" ht="23.25" customHeight="1">
      <c r="A197" s="82" t="s">
        <v>410</v>
      </c>
      <c r="B197" s="78" t="s">
        <v>15</v>
      </c>
      <c r="C197" s="83" t="s">
        <v>62</v>
      </c>
      <c r="D197" s="83" t="s">
        <v>119</v>
      </c>
      <c r="E197" s="83" t="s">
        <v>167</v>
      </c>
      <c r="F197" s="83" t="s">
        <v>138</v>
      </c>
      <c r="G197" s="83" t="s">
        <v>140</v>
      </c>
      <c r="H197" s="83"/>
      <c r="I197" s="70">
        <v>460000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920100</v>
      </c>
      <c r="Q197" s="70">
        <v>0</v>
      </c>
      <c r="R197" s="70">
        <v>0</v>
      </c>
      <c r="S197" s="70">
        <v>0</v>
      </c>
      <c r="T197" s="70">
        <v>0</v>
      </c>
      <c r="U197" s="70">
        <v>0</v>
      </c>
      <c r="V197" s="70">
        <v>0</v>
      </c>
      <c r="W197" s="70">
        <v>342158.04</v>
      </c>
      <c r="X197" s="80"/>
      <c r="Y197" s="80"/>
      <c r="Z197" s="81"/>
      <c r="AA197" s="80"/>
      <c r="AB197" s="81"/>
      <c r="AC197" s="80"/>
      <c r="AD197" s="91">
        <f t="shared" si="10"/>
        <v>117841.96000000002</v>
      </c>
      <c r="AE197" s="91">
        <f t="shared" si="9"/>
        <v>117841.96000000002</v>
      </c>
    </row>
    <row r="198" spans="1:31" ht="16.5" customHeight="1">
      <c r="A198" s="82" t="s">
        <v>234</v>
      </c>
      <c r="B198" s="78" t="s">
        <v>15</v>
      </c>
      <c r="C198" s="83" t="s">
        <v>62</v>
      </c>
      <c r="D198" s="83" t="s">
        <v>119</v>
      </c>
      <c r="E198" s="83" t="s">
        <v>167</v>
      </c>
      <c r="F198" s="83" t="s">
        <v>138</v>
      </c>
      <c r="G198" s="83" t="s">
        <v>148</v>
      </c>
      <c r="H198" s="83"/>
      <c r="I198" s="70">
        <v>87000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120000</v>
      </c>
      <c r="Q198" s="70">
        <v>0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0">
        <f>W199+W200</f>
        <v>44350</v>
      </c>
      <c r="X198" s="80"/>
      <c r="Y198" s="80"/>
      <c r="Z198" s="81"/>
      <c r="AA198" s="80"/>
      <c r="AB198" s="81"/>
      <c r="AC198" s="80"/>
      <c r="AD198" s="91">
        <f t="shared" si="10"/>
        <v>42650</v>
      </c>
      <c r="AE198" s="91">
        <f t="shared" si="9"/>
        <v>42650</v>
      </c>
    </row>
    <row r="199" spans="1:31" ht="17.25" customHeight="1">
      <c r="A199" s="82" t="s">
        <v>411</v>
      </c>
      <c r="B199" s="78" t="s">
        <v>15</v>
      </c>
      <c r="C199" s="83" t="s">
        <v>62</v>
      </c>
      <c r="D199" s="83" t="s">
        <v>119</v>
      </c>
      <c r="E199" s="83" t="s">
        <v>167</v>
      </c>
      <c r="F199" s="83" t="s">
        <v>138</v>
      </c>
      <c r="G199" s="83" t="s">
        <v>149</v>
      </c>
      <c r="H199" s="83"/>
      <c r="I199" s="70">
        <v>50000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100000</v>
      </c>
      <c r="Q199" s="70">
        <v>0</v>
      </c>
      <c r="R199" s="70">
        <v>0</v>
      </c>
      <c r="S199" s="70">
        <v>0</v>
      </c>
      <c r="T199" s="70">
        <v>0</v>
      </c>
      <c r="U199" s="70">
        <v>0</v>
      </c>
      <c r="V199" s="70">
        <v>0</v>
      </c>
      <c r="W199" s="70">
        <v>7350</v>
      </c>
      <c r="X199" s="80"/>
      <c r="Y199" s="80"/>
      <c r="Z199" s="81"/>
      <c r="AA199" s="80"/>
      <c r="AB199" s="81"/>
      <c r="AC199" s="80"/>
      <c r="AD199" s="91">
        <f t="shared" si="10"/>
        <v>42650</v>
      </c>
      <c r="AE199" s="91">
        <f t="shared" si="9"/>
        <v>42650</v>
      </c>
    </row>
    <row r="200" spans="1:31" ht="16.5" customHeight="1">
      <c r="A200" s="82"/>
      <c r="B200" s="78" t="s">
        <v>15</v>
      </c>
      <c r="C200" s="83" t="s">
        <v>62</v>
      </c>
      <c r="D200" s="83" t="s">
        <v>119</v>
      </c>
      <c r="E200" s="83" t="s">
        <v>167</v>
      </c>
      <c r="F200" s="83" t="s">
        <v>138</v>
      </c>
      <c r="G200" s="83" t="s">
        <v>150</v>
      </c>
      <c r="H200" s="83"/>
      <c r="I200" s="70">
        <v>37000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20000</v>
      </c>
      <c r="Q200" s="70">
        <v>0</v>
      </c>
      <c r="R200" s="70">
        <v>0</v>
      </c>
      <c r="S200" s="70">
        <v>0</v>
      </c>
      <c r="T200" s="70">
        <v>0</v>
      </c>
      <c r="U200" s="70">
        <v>0</v>
      </c>
      <c r="V200" s="70">
        <v>0</v>
      </c>
      <c r="W200" s="70">
        <v>37000</v>
      </c>
      <c r="X200" s="80"/>
      <c r="Y200" s="80"/>
      <c r="Z200" s="81"/>
      <c r="AA200" s="80"/>
      <c r="AB200" s="81"/>
      <c r="AC200" s="80"/>
      <c r="AD200" s="91">
        <v>30000</v>
      </c>
      <c r="AE200" s="91">
        <f t="shared" si="9"/>
        <v>0</v>
      </c>
    </row>
    <row r="201" spans="1:31" ht="15" customHeight="1">
      <c r="A201" s="82" t="s">
        <v>263</v>
      </c>
      <c r="B201" s="78" t="s">
        <v>15</v>
      </c>
      <c r="C201" s="83" t="s">
        <v>62</v>
      </c>
      <c r="D201" s="83" t="s">
        <v>119</v>
      </c>
      <c r="E201" s="83" t="s">
        <v>169</v>
      </c>
      <c r="F201" s="83" t="s">
        <v>59</v>
      </c>
      <c r="G201" s="83" t="s">
        <v>59</v>
      </c>
      <c r="H201" s="83"/>
      <c r="I201" s="70">
        <v>60000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137432</v>
      </c>
      <c r="Q201" s="70">
        <v>0</v>
      </c>
      <c r="R201" s="70">
        <v>0</v>
      </c>
      <c r="S201" s="70">
        <v>0</v>
      </c>
      <c r="T201" s="70">
        <v>0</v>
      </c>
      <c r="U201" s="70">
        <v>0</v>
      </c>
      <c r="V201" s="70">
        <v>0</v>
      </c>
      <c r="W201" s="70">
        <v>55272.94</v>
      </c>
      <c r="X201" s="80"/>
      <c r="Y201" s="80"/>
      <c r="Z201" s="81"/>
      <c r="AA201" s="80"/>
      <c r="AB201" s="81"/>
      <c r="AC201" s="80"/>
      <c r="AD201" s="91">
        <f>I201-W201</f>
        <v>4727.059999999998</v>
      </c>
      <c r="AE201" s="91">
        <f t="shared" si="9"/>
        <v>4727.059999999998</v>
      </c>
    </row>
    <row r="202" spans="1:31" ht="18.75" customHeight="1">
      <c r="A202" s="82" t="s">
        <v>240</v>
      </c>
      <c r="B202" s="78" t="s">
        <v>15</v>
      </c>
      <c r="C202" s="83" t="s">
        <v>62</v>
      </c>
      <c r="D202" s="83" t="s">
        <v>119</v>
      </c>
      <c r="E202" s="83" t="s">
        <v>169</v>
      </c>
      <c r="F202" s="83" t="s">
        <v>138</v>
      </c>
      <c r="G202" s="83" t="s">
        <v>59</v>
      </c>
      <c r="H202" s="83"/>
      <c r="I202" s="70">
        <f>I203+I208</f>
        <v>60000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137432</v>
      </c>
      <c r="Q202" s="70">
        <v>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f>W203+W208</f>
        <v>55272.94</v>
      </c>
      <c r="X202" s="80"/>
      <c r="Y202" s="80"/>
      <c r="Z202" s="81"/>
      <c r="AA202" s="80"/>
      <c r="AB202" s="81"/>
      <c r="AC202" s="80"/>
      <c r="AD202" s="91">
        <v>4727.06</v>
      </c>
      <c r="AE202" s="91">
        <f t="shared" si="9"/>
        <v>4727.059999999998</v>
      </c>
    </row>
    <row r="203" spans="1:31" ht="21" customHeight="1">
      <c r="A203" s="82" t="s">
        <v>222</v>
      </c>
      <c r="B203" s="78" t="s">
        <v>15</v>
      </c>
      <c r="C203" s="83" t="s">
        <v>62</v>
      </c>
      <c r="D203" s="83" t="s">
        <v>119</v>
      </c>
      <c r="E203" s="83" t="s">
        <v>169</v>
      </c>
      <c r="F203" s="83" t="s">
        <v>138</v>
      </c>
      <c r="G203" s="83" t="s">
        <v>15</v>
      </c>
      <c r="H203" s="83"/>
      <c r="I203" s="70">
        <f>I204+I207</f>
        <v>57757.06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89619</v>
      </c>
      <c r="Q203" s="70">
        <v>0</v>
      </c>
      <c r="R203" s="70">
        <v>0</v>
      </c>
      <c r="S203" s="70">
        <v>0</v>
      </c>
      <c r="T203" s="70">
        <v>0</v>
      </c>
      <c r="U203" s="70">
        <v>0</v>
      </c>
      <c r="V203" s="70">
        <v>0</v>
      </c>
      <c r="W203" s="70">
        <f>W204+W207</f>
        <v>53030</v>
      </c>
      <c r="X203" s="80"/>
      <c r="Y203" s="80"/>
      <c r="Z203" s="81"/>
      <c r="AA203" s="80"/>
      <c r="AB203" s="81"/>
      <c r="AC203" s="80"/>
      <c r="AD203" s="91">
        <f>I203-W203</f>
        <v>4727.059999999998</v>
      </c>
      <c r="AE203" s="91">
        <f t="shared" si="9"/>
        <v>4727.059999999998</v>
      </c>
    </row>
    <row r="204" spans="1:31" ht="13.5" customHeight="1">
      <c r="A204" s="82" t="s">
        <v>223</v>
      </c>
      <c r="B204" s="78" t="s">
        <v>15</v>
      </c>
      <c r="C204" s="83" t="s">
        <v>62</v>
      </c>
      <c r="D204" s="83" t="s">
        <v>119</v>
      </c>
      <c r="E204" s="83" t="s">
        <v>169</v>
      </c>
      <c r="F204" s="83" t="s">
        <v>138</v>
      </c>
      <c r="G204" s="83" t="s">
        <v>139</v>
      </c>
      <c r="H204" s="83"/>
      <c r="I204" s="70">
        <f>I205+I206</f>
        <v>49037.06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64795</v>
      </c>
      <c r="Q204" s="70">
        <v>0</v>
      </c>
      <c r="R204" s="70">
        <v>0</v>
      </c>
      <c r="S204" s="70">
        <v>0</v>
      </c>
      <c r="T204" s="70">
        <v>0</v>
      </c>
      <c r="U204" s="70">
        <v>0</v>
      </c>
      <c r="V204" s="70">
        <v>0</v>
      </c>
      <c r="W204" s="70">
        <f>W205+W206</f>
        <v>44310</v>
      </c>
      <c r="X204" s="80"/>
      <c r="Y204" s="80"/>
      <c r="Z204" s="81"/>
      <c r="AA204" s="80"/>
      <c r="AB204" s="81"/>
      <c r="AC204" s="80"/>
      <c r="AD204" s="91">
        <f>I204-W204</f>
        <v>4727.059999999998</v>
      </c>
      <c r="AE204" s="91">
        <f t="shared" si="9"/>
        <v>4727.059999999998</v>
      </c>
    </row>
    <row r="205" spans="1:31" ht="30" customHeight="1">
      <c r="A205" s="82" t="s">
        <v>412</v>
      </c>
      <c r="B205" s="78" t="s">
        <v>15</v>
      </c>
      <c r="C205" s="83" t="s">
        <v>62</v>
      </c>
      <c r="D205" s="83" t="s">
        <v>119</v>
      </c>
      <c r="E205" s="83" t="s">
        <v>169</v>
      </c>
      <c r="F205" s="83" t="s">
        <v>138</v>
      </c>
      <c r="G205" s="83" t="s">
        <v>151</v>
      </c>
      <c r="H205" s="83"/>
      <c r="I205" s="70">
        <v>3810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60000</v>
      </c>
      <c r="Q205" s="70">
        <v>0</v>
      </c>
      <c r="R205" s="70">
        <v>0</v>
      </c>
      <c r="S205" s="70">
        <v>0</v>
      </c>
      <c r="T205" s="70">
        <v>0</v>
      </c>
      <c r="U205" s="70">
        <v>0</v>
      </c>
      <c r="V205" s="70">
        <v>0</v>
      </c>
      <c r="W205" s="70">
        <v>3810</v>
      </c>
      <c r="X205" s="80"/>
      <c r="Y205" s="80"/>
      <c r="Z205" s="81"/>
      <c r="AA205" s="80"/>
      <c r="AB205" s="81"/>
      <c r="AC205" s="80"/>
      <c r="AD205" s="91">
        <v>0</v>
      </c>
      <c r="AE205" s="91">
        <f t="shared" si="9"/>
        <v>0</v>
      </c>
    </row>
    <row r="206" spans="1:31" ht="25.5" customHeight="1">
      <c r="A206" s="82" t="s">
        <v>413</v>
      </c>
      <c r="B206" s="78" t="s">
        <v>15</v>
      </c>
      <c r="C206" s="83" t="s">
        <v>62</v>
      </c>
      <c r="D206" s="83" t="s">
        <v>119</v>
      </c>
      <c r="E206" s="83" t="s">
        <v>169</v>
      </c>
      <c r="F206" s="83" t="s">
        <v>138</v>
      </c>
      <c r="G206" s="83" t="s">
        <v>140</v>
      </c>
      <c r="H206" s="83"/>
      <c r="I206" s="70">
        <v>45227.06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60000</v>
      </c>
      <c r="Q206" s="70">
        <v>0</v>
      </c>
      <c r="R206" s="70">
        <v>0</v>
      </c>
      <c r="S206" s="70">
        <v>0</v>
      </c>
      <c r="T206" s="70">
        <v>0</v>
      </c>
      <c r="U206" s="70">
        <v>0</v>
      </c>
      <c r="V206" s="70">
        <v>0</v>
      </c>
      <c r="W206" s="70">
        <v>40500</v>
      </c>
      <c r="X206" s="80"/>
      <c r="Y206" s="80"/>
      <c r="Z206" s="81"/>
      <c r="AA206" s="80"/>
      <c r="AB206" s="81"/>
      <c r="AC206" s="80"/>
      <c r="AD206" s="91">
        <f>I206-W206</f>
        <v>4727.059999999998</v>
      </c>
      <c r="AE206" s="91">
        <f t="shared" si="9"/>
        <v>4727.059999999998</v>
      </c>
    </row>
    <row r="207" spans="1:31" ht="18.75" customHeight="1">
      <c r="A207" s="82" t="s">
        <v>414</v>
      </c>
      <c r="B207" s="78" t="s">
        <v>15</v>
      </c>
      <c r="C207" s="83" t="s">
        <v>62</v>
      </c>
      <c r="D207" s="83" t="s">
        <v>119</v>
      </c>
      <c r="E207" s="83" t="s">
        <v>169</v>
      </c>
      <c r="F207" s="83" t="s">
        <v>138</v>
      </c>
      <c r="G207" s="83" t="s">
        <v>147</v>
      </c>
      <c r="H207" s="83"/>
      <c r="I207" s="70">
        <v>8720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24824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8720</v>
      </c>
      <c r="X207" s="80"/>
      <c r="Y207" s="80"/>
      <c r="Z207" s="81"/>
      <c r="AA207" s="80"/>
      <c r="AB207" s="81"/>
      <c r="AC207" s="80"/>
      <c r="AD207" s="91">
        <v>0</v>
      </c>
      <c r="AE207" s="91">
        <v>0</v>
      </c>
    </row>
    <row r="208" spans="1:31" ht="19.5" customHeight="1">
      <c r="A208" s="82" t="s">
        <v>234</v>
      </c>
      <c r="B208" s="78" t="s">
        <v>15</v>
      </c>
      <c r="C208" s="83" t="s">
        <v>62</v>
      </c>
      <c r="D208" s="83" t="s">
        <v>119</v>
      </c>
      <c r="E208" s="83" t="s">
        <v>169</v>
      </c>
      <c r="F208" s="83" t="s">
        <v>138</v>
      </c>
      <c r="G208" s="83" t="s">
        <v>148</v>
      </c>
      <c r="H208" s="83"/>
      <c r="I208" s="70">
        <v>2242.94</v>
      </c>
      <c r="J208" s="70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47813</v>
      </c>
      <c r="Q208" s="70">
        <v>0</v>
      </c>
      <c r="R208" s="70">
        <v>0</v>
      </c>
      <c r="S208" s="70">
        <v>0</v>
      </c>
      <c r="T208" s="70">
        <v>0</v>
      </c>
      <c r="U208" s="70">
        <v>0</v>
      </c>
      <c r="V208" s="70">
        <v>0</v>
      </c>
      <c r="W208" s="70">
        <v>2242.94</v>
      </c>
      <c r="X208" s="80"/>
      <c r="Y208" s="80"/>
      <c r="Z208" s="81"/>
      <c r="AA208" s="80"/>
      <c r="AB208" s="81"/>
      <c r="AC208" s="80"/>
      <c r="AD208" s="91">
        <v>0</v>
      </c>
      <c r="AE208" s="91">
        <v>0</v>
      </c>
    </row>
    <row r="209" spans="1:31" ht="42" customHeight="1">
      <c r="A209" s="82" t="s">
        <v>415</v>
      </c>
      <c r="B209" s="78" t="s">
        <v>15</v>
      </c>
      <c r="C209" s="83" t="s">
        <v>62</v>
      </c>
      <c r="D209" s="83" t="s">
        <v>119</v>
      </c>
      <c r="E209" s="83" t="s">
        <v>169</v>
      </c>
      <c r="F209" s="83" t="s">
        <v>138</v>
      </c>
      <c r="G209" s="83" t="s">
        <v>150</v>
      </c>
      <c r="H209" s="83"/>
      <c r="I209" s="70">
        <v>2242.94</v>
      </c>
      <c r="J209" s="70">
        <v>0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381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2242.94</v>
      </c>
      <c r="X209" s="80"/>
      <c r="Y209" s="80"/>
      <c r="Z209" s="81"/>
      <c r="AA209" s="80"/>
      <c r="AB209" s="81"/>
      <c r="AC209" s="80"/>
      <c r="AD209" s="91">
        <v>0</v>
      </c>
      <c r="AE209" s="91">
        <f>J209-X209</f>
        <v>0</v>
      </c>
    </row>
    <row r="210" spans="1:31" ht="25.5">
      <c r="A210" s="82" t="s">
        <v>264</v>
      </c>
      <c r="B210" s="78" t="s">
        <v>15</v>
      </c>
      <c r="C210" s="83" t="s">
        <v>62</v>
      </c>
      <c r="D210" s="83" t="s">
        <v>119</v>
      </c>
      <c r="E210" s="83" t="s">
        <v>170</v>
      </c>
      <c r="F210" s="83" t="s">
        <v>59</v>
      </c>
      <c r="G210" s="83" t="s">
        <v>59</v>
      </c>
      <c r="H210" s="83"/>
      <c r="I210" s="70">
        <v>1116240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1580627.42</v>
      </c>
      <c r="Q210" s="70">
        <v>0</v>
      </c>
      <c r="R210" s="70">
        <v>0</v>
      </c>
      <c r="S210" s="70">
        <v>0</v>
      </c>
      <c r="T210" s="70">
        <v>0</v>
      </c>
      <c r="U210" s="70">
        <v>0</v>
      </c>
      <c r="V210" s="70">
        <v>0</v>
      </c>
      <c r="W210" s="70">
        <f>W211</f>
        <v>865349.49</v>
      </c>
      <c r="X210" s="80"/>
      <c r="Y210" s="80"/>
      <c r="Z210" s="81"/>
      <c r="AA210" s="80"/>
      <c r="AB210" s="81"/>
      <c r="AC210" s="80"/>
      <c r="AD210" s="91">
        <f>I210-W210</f>
        <v>250890.51</v>
      </c>
      <c r="AE210" s="91">
        <f>I210-W210</f>
        <v>250890.51</v>
      </c>
    </row>
    <row r="211" spans="1:31" ht="12.75">
      <c r="A211" s="82" t="s">
        <v>240</v>
      </c>
      <c r="B211" s="78" t="s">
        <v>15</v>
      </c>
      <c r="C211" s="83" t="s">
        <v>62</v>
      </c>
      <c r="D211" s="83" t="s">
        <v>119</v>
      </c>
      <c r="E211" s="83" t="s">
        <v>170</v>
      </c>
      <c r="F211" s="83" t="s">
        <v>138</v>
      </c>
      <c r="G211" s="83" t="s">
        <v>59</v>
      </c>
      <c r="H211" s="83"/>
      <c r="I211" s="70">
        <f>I212+I217</f>
        <v>1116240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1580627.42</v>
      </c>
      <c r="Q211" s="70">
        <v>0</v>
      </c>
      <c r="R211" s="70">
        <v>0</v>
      </c>
      <c r="S211" s="70">
        <v>0</v>
      </c>
      <c r="T211" s="70">
        <v>0</v>
      </c>
      <c r="U211" s="70">
        <v>0</v>
      </c>
      <c r="V211" s="70">
        <v>0</v>
      </c>
      <c r="W211" s="70">
        <f>W212+W217</f>
        <v>865349.49</v>
      </c>
      <c r="X211" s="80"/>
      <c r="Y211" s="80"/>
      <c r="Z211" s="81"/>
      <c r="AA211" s="80"/>
      <c r="AB211" s="81"/>
      <c r="AC211" s="80"/>
      <c r="AD211" s="91">
        <f>I211-W211</f>
        <v>250890.51</v>
      </c>
      <c r="AE211" s="91">
        <f>I211-W211</f>
        <v>250890.51</v>
      </c>
    </row>
    <row r="212" spans="1:31" ht="12.75">
      <c r="A212" s="82" t="s">
        <v>222</v>
      </c>
      <c r="B212" s="78" t="s">
        <v>15</v>
      </c>
      <c r="C212" s="83" t="s">
        <v>62</v>
      </c>
      <c r="D212" s="83" t="s">
        <v>119</v>
      </c>
      <c r="E212" s="83" t="s">
        <v>170</v>
      </c>
      <c r="F212" s="83" t="s">
        <v>138</v>
      </c>
      <c r="G212" s="83" t="s">
        <v>15</v>
      </c>
      <c r="H212" s="83"/>
      <c r="I212" s="70">
        <v>970440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1462187.43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0</v>
      </c>
      <c r="W212" s="70">
        <f>W213</f>
        <v>741519.34</v>
      </c>
      <c r="X212" s="80"/>
      <c r="Y212" s="80"/>
      <c r="Z212" s="81"/>
      <c r="AA212" s="80"/>
      <c r="AB212" s="81"/>
      <c r="AC212" s="80"/>
      <c r="AD212" s="91">
        <f>I212-W212</f>
        <v>228920.66000000003</v>
      </c>
      <c r="AE212" s="91">
        <f>I212-W212</f>
        <v>228920.66000000003</v>
      </c>
    </row>
    <row r="213" spans="1:31" ht="12.75">
      <c r="A213" s="82" t="s">
        <v>223</v>
      </c>
      <c r="B213" s="78" t="s">
        <v>15</v>
      </c>
      <c r="C213" s="83" t="s">
        <v>62</v>
      </c>
      <c r="D213" s="83" t="s">
        <v>119</v>
      </c>
      <c r="E213" s="83" t="s">
        <v>170</v>
      </c>
      <c r="F213" s="83" t="s">
        <v>138</v>
      </c>
      <c r="G213" s="83" t="s">
        <v>139</v>
      </c>
      <c r="H213" s="83"/>
      <c r="I213" s="70">
        <f>I214+I215+I216</f>
        <v>970440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1458647.43</v>
      </c>
      <c r="Q213" s="70">
        <v>0</v>
      </c>
      <c r="R213" s="70">
        <v>0</v>
      </c>
      <c r="S213" s="70">
        <v>0</v>
      </c>
      <c r="T213" s="70">
        <v>0</v>
      </c>
      <c r="U213" s="70">
        <v>0</v>
      </c>
      <c r="V213" s="70">
        <v>0</v>
      </c>
      <c r="W213" s="70">
        <f>W214+W215+W216</f>
        <v>741519.34</v>
      </c>
      <c r="X213" s="80"/>
      <c r="Y213" s="80"/>
      <c r="Z213" s="81"/>
      <c r="AA213" s="80"/>
      <c r="AB213" s="81"/>
      <c r="AC213" s="80"/>
      <c r="AD213" s="91">
        <f>I213-W213</f>
        <v>228920.66000000003</v>
      </c>
      <c r="AE213" s="91">
        <f>I213-W213</f>
        <v>228920.66000000003</v>
      </c>
    </row>
    <row r="214" spans="1:31" ht="12.75">
      <c r="A214" s="82" t="s">
        <v>241</v>
      </c>
      <c r="B214" s="78" t="s">
        <v>15</v>
      </c>
      <c r="C214" s="83" t="s">
        <v>62</v>
      </c>
      <c r="D214" s="83" t="s">
        <v>119</v>
      </c>
      <c r="E214" s="83" t="s">
        <v>170</v>
      </c>
      <c r="F214" s="83" t="s">
        <v>138</v>
      </c>
      <c r="G214" s="83" t="s">
        <v>151</v>
      </c>
      <c r="H214" s="83"/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30000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0</v>
      </c>
      <c r="X214" s="80"/>
      <c r="Y214" s="80"/>
      <c r="Z214" s="81"/>
      <c r="AA214" s="80"/>
      <c r="AB214" s="81"/>
      <c r="AC214" s="80"/>
      <c r="AD214" s="91">
        <v>0</v>
      </c>
      <c r="AE214" s="91">
        <f>J214-X214</f>
        <v>0</v>
      </c>
    </row>
    <row r="215" spans="1:31" ht="38.25">
      <c r="A215" s="82" t="s">
        <v>416</v>
      </c>
      <c r="B215" s="78" t="s">
        <v>15</v>
      </c>
      <c r="C215" s="83" t="s">
        <v>62</v>
      </c>
      <c r="D215" s="83" t="s">
        <v>119</v>
      </c>
      <c r="E215" s="83" t="s">
        <v>170</v>
      </c>
      <c r="F215" s="83" t="s">
        <v>138</v>
      </c>
      <c r="G215" s="83" t="s">
        <v>146</v>
      </c>
      <c r="H215" s="83"/>
      <c r="I215" s="70">
        <v>770440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267420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0">
        <v>659440</v>
      </c>
      <c r="X215" s="80"/>
      <c r="Y215" s="80"/>
      <c r="Z215" s="81"/>
      <c r="AA215" s="80"/>
      <c r="AB215" s="81"/>
      <c r="AC215" s="80"/>
      <c r="AD215" s="91">
        <f>I215-W215</f>
        <v>111000</v>
      </c>
      <c r="AE215" s="91">
        <f>I215-W215</f>
        <v>111000</v>
      </c>
    </row>
    <row r="216" spans="1:31" ht="55.5" customHeight="1">
      <c r="A216" s="82" t="s">
        <v>417</v>
      </c>
      <c r="B216" s="78" t="s">
        <v>15</v>
      </c>
      <c r="C216" s="83" t="s">
        <v>62</v>
      </c>
      <c r="D216" s="83" t="s">
        <v>119</v>
      </c>
      <c r="E216" s="83" t="s">
        <v>170</v>
      </c>
      <c r="F216" s="83" t="s">
        <v>138</v>
      </c>
      <c r="G216" s="83" t="s">
        <v>140</v>
      </c>
      <c r="H216" s="83"/>
      <c r="I216" s="70">
        <v>200000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1161227.43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0">
        <v>82079.34</v>
      </c>
      <c r="X216" s="80"/>
      <c r="Y216" s="80"/>
      <c r="Z216" s="81"/>
      <c r="AA216" s="80"/>
      <c r="AB216" s="81"/>
      <c r="AC216" s="80"/>
      <c r="AD216" s="91">
        <f>I216-W216</f>
        <v>117920.66</v>
      </c>
      <c r="AE216" s="91">
        <f>I216-W216</f>
        <v>117920.66</v>
      </c>
    </row>
    <row r="217" spans="1:31" ht="13.5" customHeight="1">
      <c r="A217" s="82" t="s">
        <v>234</v>
      </c>
      <c r="B217" s="78" t="s">
        <v>15</v>
      </c>
      <c r="C217" s="83" t="s">
        <v>62</v>
      </c>
      <c r="D217" s="83" t="s">
        <v>119</v>
      </c>
      <c r="E217" s="83" t="s">
        <v>170</v>
      </c>
      <c r="F217" s="83" t="s">
        <v>138</v>
      </c>
      <c r="G217" s="83" t="s">
        <v>148</v>
      </c>
      <c r="H217" s="83"/>
      <c r="I217" s="70">
        <f>I218+I219</f>
        <v>145800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118439.99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0</v>
      </c>
      <c r="W217" s="70">
        <f>W218+W219</f>
        <v>123830.15</v>
      </c>
      <c r="X217" s="80"/>
      <c r="Y217" s="80"/>
      <c r="Z217" s="81"/>
      <c r="AA217" s="80"/>
      <c r="AB217" s="81"/>
      <c r="AC217" s="80"/>
      <c r="AD217" s="91">
        <f>I217-W217</f>
        <v>21969.850000000006</v>
      </c>
      <c r="AE217" s="91">
        <f>I217-W217</f>
        <v>21969.850000000006</v>
      </c>
    </row>
    <row r="218" spans="1:31" ht="18" customHeight="1">
      <c r="A218" s="82" t="s">
        <v>418</v>
      </c>
      <c r="B218" s="78" t="s">
        <v>15</v>
      </c>
      <c r="C218" s="83" t="s">
        <v>62</v>
      </c>
      <c r="D218" s="83" t="s">
        <v>119</v>
      </c>
      <c r="E218" s="83" t="s">
        <v>170</v>
      </c>
      <c r="F218" s="83" t="s">
        <v>138</v>
      </c>
      <c r="G218" s="83" t="s">
        <v>149</v>
      </c>
      <c r="H218" s="83"/>
      <c r="I218" s="70">
        <v>63000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35551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53000</v>
      </c>
      <c r="X218" s="80"/>
      <c r="Y218" s="80"/>
      <c r="Z218" s="81"/>
      <c r="AA218" s="80"/>
      <c r="AB218" s="81"/>
      <c r="AC218" s="80"/>
      <c r="AD218" s="91">
        <v>10000</v>
      </c>
      <c r="AE218" s="91">
        <f>I218-W218</f>
        <v>10000</v>
      </c>
    </row>
    <row r="219" spans="1:31" ht="28.5" customHeight="1">
      <c r="A219" s="82" t="s">
        <v>419</v>
      </c>
      <c r="B219" s="78" t="s">
        <v>15</v>
      </c>
      <c r="C219" s="83" t="s">
        <v>62</v>
      </c>
      <c r="D219" s="83" t="s">
        <v>119</v>
      </c>
      <c r="E219" s="83" t="s">
        <v>170</v>
      </c>
      <c r="F219" s="83" t="s">
        <v>138</v>
      </c>
      <c r="G219" s="83" t="s">
        <v>150</v>
      </c>
      <c r="H219" s="83"/>
      <c r="I219" s="70">
        <v>82800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35551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70830.15</v>
      </c>
      <c r="X219" s="80"/>
      <c r="Y219" s="80"/>
      <c r="Z219" s="81"/>
      <c r="AA219" s="80"/>
      <c r="AB219" s="81"/>
      <c r="AC219" s="80"/>
      <c r="AD219" s="91">
        <f>I219-W219</f>
        <v>11969.850000000006</v>
      </c>
      <c r="AE219" s="91">
        <f>I219-W219</f>
        <v>11969.850000000006</v>
      </c>
    </row>
    <row r="220" spans="1:31" ht="0.75" customHeight="1">
      <c r="A220" s="82"/>
      <c r="B220" s="78"/>
      <c r="C220" s="83"/>
      <c r="D220" s="83"/>
      <c r="E220" s="83"/>
      <c r="F220" s="83"/>
      <c r="G220" s="83"/>
      <c r="H220" s="83"/>
      <c r="I220" s="70"/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134550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/>
      <c r="X220" s="80"/>
      <c r="Y220" s="80"/>
      <c r="Z220" s="81"/>
      <c r="AA220" s="80"/>
      <c r="AB220" s="81"/>
      <c r="AC220" s="80"/>
      <c r="AD220" s="91"/>
      <c r="AE220" s="91"/>
    </row>
    <row r="221" spans="1:31" ht="12.75" hidden="1">
      <c r="A221" s="82"/>
      <c r="B221" s="78"/>
      <c r="C221" s="83"/>
      <c r="D221" s="83"/>
      <c r="E221" s="83"/>
      <c r="F221" s="83"/>
      <c r="G221" s="83"/>
      <c r="H221" s="83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80"/>
      <c r="Y221" s="80"/>
      <c r="Z221" s="81"/>
      <c r="AA221" s="80"/>
      <c r="AB221" s="81"/>
      <c r="AC221" s="80"/>
      <c r="AD221" s="91"/>
      <c r="AE221" s="70">
        <v>66500</v>
      </c>
    </row>
    <row r="222" spans="1:31" ht="32.25" customHeight="1">
      <c r="A222" s="82" t="s">
        <v>349</v>
      </c>
      <c r="B222" s="78"/>
      <c r="C222" s="83" t="s">
        <v>62</v>
      </c>
      <c r="D222" s="83" t="s">
        <v>119</v>
      </c>
      <c r="E222" s="83" t="s">
        <v>134</v>
      </c>
      <c r="F222" s="83" t="s">
        <v>59</v>
      </c>
      <c r="G222" s="83" t="s">
        <v>59</v>
      </c>
      <c r="H222" s="83"/>
      <c r="I222" s="70">
        <v>66500</v>
      </c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>
        <v>66500</v>
      </c>
      <c r="X222" s="80"/>
      <c r="Y222" s="80"/>
      <c r="Z222" s="81"/>
      <c r="AA222" s="80"/>
      <c r="AB222" s="81"/>
      <c r="AC222" s="80"/>
      <c r="AD222" s="70">
        <v>66500</v>
      </c>
      <c r="AE222" s="70">
        <v>0</v>
      </c>
    </row>
    <row r="223" spans="1:31" ht="12.75">
      <c r="A223" s="82" t="s">
        <v>351</v>
      </c>
      <c r="B223" s="78"/>
      <c r="C223" s="83" t="s">
        <v>62</v>
      </c>
      <c r="D223" s="83" t="s">
        <v>119</v>
      </c>
      <c r="E223" s="83" t="s">
        <v>134</v>
      </c>
      <c r="F223" s="83" t="s">
        <v>59</v>
      </c>
      <c r="G223" s="83" t="s">
        <v>59</v>
      </c>
      <c r="H223" s="83"/>
      <c r="I223" s="70">
        <v>66500</v>
      </c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>
        <v>66500</v>
      </c>
      <c r="X223" s="80"/>
      <c r="Y223" s="80"/>
      <c r="Z223" s="81"/>
      <c r="AA223" s="80"/>
      <c r="AB223" s="81"/>
      <c r="AC223" s="80"/>
      <c r="AD223" s="70">
        <v>66500</v>
      </c>
      <c r="AE223" s="70">
        <v>0</v>
      </c>
    </row>
    <row r="224" spans="1:31" ht="12.75">
      <c r="A224" s="82" t="s">
        <v>348</v>
      </c>
      <c r="B224" s="78"/>
      <c r="C224" s="83" t="s">
        <v>62</v>
      </c>
      <c r="D224" s="83" t="s">
        <v>119</v>
      </c>
      <c r="E224" s="83" t="s">
        <v>134</v>
      </c>
      <c r="F224" s="83" t="s">
        <v>138</v>
      </c>
      <c r="G224" s="83" t="s">
        <v>59</v>
      </c>
      <c r="H224" s="83"/>
      <c r="I224" s="70">
        <v>66500</v>
      </c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>
        <v>66500</v>
      </c>
      <c r="X224" s="80"/>
      <c r="Y224" s="80"/>
      <c r="Z224" s="81"/>
      <c r="AA224" s="80"/>
      <c r="AB224" s="81"/>
      <c r="AC224" s="80"/>
      <c r="AD224" s="70">
        <v>66500</v>
      </c>
      <c r="AE224" s="70">
        <v>0</v>
      </c>
    </row>
    <row r="225" spans="1:31" ht="12.75">
      <c r="A225" s="82" t="s">
        <v>234</v>
      </c>
      <c r="B225" s="78"/>
      <c r="C225" s="83" t="s">
        <v>62</v>
      </c>
      <c r="D225" s="83" t="s">
        <v>119</v>
      </c>
      <c r="E225" s="83" t="s">
        <v>134</v>
      </c>
      <c r="F225" s="83" t="s">
        <v>138</v>
      </c>
      <c r="G225" s="83" t="s">
        <v>148</v>
      </c>
      <c r="H225" s="83"/>
      <c r="I225" s="70">
        <v>66500</v>
      </c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>
        <v>66500</v>
      </c>
      <c r="X225" s="80"/>
      <c r="Y225" s="80"/>
      <c r="Z225" s="81"/>
      <c r="AA225" s="80"/>
      <c r="AB225" s="81"/>
      <c r="AC225" s="80"/>
      <c r="AD225" s="70">
        <v>66500</v>
      </c>
      <c r="AE225" s="91">
        <v>0</v>
      </c>
    </row>
    <row r="226" spans="1:31" ht="21.75" customHeight="1">
      <c r="A226" s="82" t="s">
        <v>420</v>
      </c>
      <c r="B226" s="78"/>
      <c r="C226" s="83" t="s">
        <v>62</v>
      </c>
      <c r="D226" s="83" t="s">
        <v>119</v>
      </c>
      <c r="E226" s="83" t="s">
        <v>134</v>
      </c>
      <c r="F226" s="83" t="s">
        <v>138</v>
      </c>
      <c r="G226" s="83" t="s">
        <v>149</v>
      </c>
      <c r="H226" s="83"/>
      <c r="I226" s="70">
        <v>66500</v>
      </c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>
        <v>66500</v>
      </c>
      <c r="X226" s="80"/>
      <c r="Y226" s="80"/>
      <c r="Z226" s="81"/>
      <c r="AA226" s="80"/>
      <c r="AB226" s="81"/>
      <c r="AC226" s="80"/>
      <c r="AD226" s="91">
        <v>66500</v>
      </c>
      <c r="AE226" s="91">
        <f>J226-X226</f>
        <v>0</v>
      </c>
    </row>
    <row r="227" spans="1:31" ht="12" customHeight="1">
      <c r="A227" s="87" t="s">
        <v>286</v>
      </c>
      <c r="B227" s="88" t="s">
        <v>15</v>
      </c>
      <c r="C227" s="79" t="s">
        <v>62</v>
      </c>
      <c r="D227" s="79" t="s">
        <v>287</v>
      </c>
      <c r="E227" s="79" t="s">
        <v>219</v>
      </c>
      <c r="F227" s="79" t="s">
        <v>59</v>
      </c>
      <c r="G227" s="79" t="s">
        <v>59</v>
      </c>
      <c r="H227" s="79"/>
      <c r="I227" s="89">
        <v>98431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89">
        <v>0</v>
      </c>
      <c r="P227" s="89">
        <v>82200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9">
        <f>W233+W234</f>
        <v>77606.43</v>
      </c>
      <c r="X227" s="80"/>
      <c r="Y227" s="80"/>
      <c r="Z227" s="81"/>
      <c r="AA227" s="80"/>
      <c r="AB227" s="81"/>
      <c r="AC227" s="80"/>
      <c r="AD227" s="92">
        <f>I227-W227</f>
        <v>20824.570000000007</v>
      </c>
      <c r="AE227" s="91">
        <f>I227-W227</f>
        <v>20824.570000000007</v>
      </c>
    </row>
    <row r="228" spans="1:31" ht="12.75" hidden="1">
      <c r="A228" s="82" t="s">
        <v>282</v>
      </c>
      <c r="B228" s="78" t="s">
        <v>15</v>
      </c>
      <c r="C228" s="83" t="s">
        <v>62</v>
      </c>
      <c r="D228" s="83" t="s">
        <v>283</v>
      </c>
      <c r="E228" s="83" t="s">
        <v>219</v>
      </c>
      <c r="F228" s="83" t="s">
        <v>59</v>
      </c>
      <c r="G228" s="83" t="s">
        <v>59</v>
      </c>
      <c r="H228" s="83"/>
      <c r="I228" s="70">
        <v>33350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82200</v>
      </c>
      <c r="Q228" s="70">
        <v>0</v>
      </c>
      <c r="R228" s="70">
        <v>0</v>
      </c>
      <c r="S228" s="70">
        <v>0</v>
      </c>
      <c r="T228" s="70">
        <v>0</v>
      </c>
      <c r="U228" s="70">
        <v>0</v>
      </c>
      <c r="V228" s="70">
        <v>0</v>
      </c>
      <c r="W228" s="70"/>
      <c r="X228" s="80"/>
      <c r="Y228" s="80"/>
      <c r="Z228" s="81"/>
      <c r="AA228" s="80"/>
      <c r="AB228" s="81"/>
      <c r="AC228" s="80"/>
      <c r="AD228" s="91"/>
      <c r="AE228" s="91"/>
    </row>
    <row r="229" spans="1:31" ht="15.75" customHeight="1" hidden="1">
      <c r="A229" s="82" t="s">
        <v>284</v>
      </c>
      <c r="B229" s="78"/>
      <c r="C229" s="83" t="s">
        <v>62</v>
      </c>
      <c r="D229" s="83" t="s">
        <v>283</v>
      </c>
      <c r="E229" s="83" t="s">
        <v>285</v>
      </c>
      <c r="F229" s="83" t="s">
        <v>59</v>
      </c>
      <c r="G229" s="83" t="s">
        <v>59</v>
      </c>
      <c r="H229" s="83"/>
      <c r="I229" s="70">
        <v>33350</v>
      </c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80"/>
      <c r="Y229" s="80"/>
      <c r="Z229" s="81"/>
      <c r="AA229" s="80"/>
      <c r="AB229" s="81"/>
      <c r="AC229" s="80"/>
      <c r="AD229" s="91"/>
      <c r="AE229" s="91"/>
    </row>
    <row r="230" spans="1:31" ht="16.5" customHeight="1" hidden="1">
      <c r="A230" s="82" t="s">
        <v>201</v>
      </c>
      <c r="B230" s="78"/>
      <c r="C230" s="83" t="s">
        <v>62</v>
      </c>
      <c r="D230" s="83" t="s">
        <v>283</v>
      </c>
      <c r="E230" s="83" t="s">
        <v>285</v>
      </c>
      <c r="F230" s="83" t="s">
        <v>175</v>
      </c>
      <c r="G230" s="83" t="s">
        <v>59</v>
      </c>
      <c r="H230" s="83"/>
      <c r="I230" s="70">
        <v>33350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80"/>
      <c r="Y230" s="80"/>
      <c r="Z230" s="81"/>
      <c r="AA230" s="80"/>
      <c r="AB230" s="81"/>
      <c r="AC230" s="80"/>
      <c r="AD230" s="91"/>
      <c r="AE230" s="91"/>
    </row>
    <row r="231" spans="1:31" ht="25.5" hidden="1">
      <c r="A231" s="82" t="s">
        <v>274</v>
      </c>
      <c r="B231" s="78"/>
      <c r="C231" s="83" t="s">
        <v>62</v>
      </c>
      <c r="D231" s="83" t="s">
        <v>283</v>
      </c>
      <c r="E231" s="83" t="s">
        <v>285</v>
      </c>
      <c r="F231" s="83" t="s">
        <v>175</v>
      </c>
      <c r="G231" s="83" t="s">
        <v>152</v>
      </c>
      <c r="H231" s="83"/>
      <c r="I231" s="70">
        <v>33350</v>
      </c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80"/>
      <c r="Y231" s="80"/>
      <c r="Z231" s="81"/>
      <c r="AA231" s="80"/>
      <c r="AB231" s="81"/>
      <c r="AC231" s="80"/>
      <c r="AD231" s="91"/>
      <c r="AE231" s="91">
        <f>AE232+AE233</f>
        <v>36819.280000000006</v>
      </c>
    </row>
    <row r="232" spans="1:31" ht="13.5" customHeight="1">
      <c r="A232" s="82" t="s">
        <v>265</v>
      </c>
      <c r="B232" s="78" t="s">
        <v>15</v>
      </c>
      <c r="C232" s="83" t="s">
        <v>62</v>
      </c>
      <c r="D232" s="83" t="s">
        <v>120</v>
      </c>
      <c r="E232" s="83" t="s">
        <v>219</v>
      </c>
      <c r="F232" s="83" t="s">
        <v>59</v>
      </c>
      <c r="G232" s="83" t="s">
        <v>59</v>
      </c>
      <c r="H232" s="83"/>
      <c r="I232" s="70">
        <v>98431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82200</v>
      </c>
      <c r="Q232" s="70">
        <v>0</v>
      </c>
      <c r="R232" s="70">
        <v>0</v>
      </c>
      <c r="S232" s="70">
        <v>0</v>
      </c>
      <c r="T232" s="70">
        <v>0</v>
      </c>
      <c r="U232" s="70">
        <v>0</v>
      </c>
      <c r="V232" s="70">
        <v>0</v>
      </c>
      <c r="W232" s="70">
        <f>W233+W234</f>
        <v>77606.43</v>
      </c>
      <c r="X232" s="80"/>
      <c r="Y232" s="80"/>
      <c r="Z232" s="81"/>
      <c r="AA232" s="80"/>
      <c r="AB232" s="81"/>
      <c r="AC232" s="80"/>
      <c r="AD232" s="91">
        <f>AD233+AD234</f>
        <v>20824.57</v>
      </c>
      <c r="AE232" s="91">
        <f>I232-W232</f>
        <v>20824.570000000007</v>
      </c>
    </row>
    <row r="233" spans="1:31" ht="12" customHeight="1">
      <c r="A233" s="82" t="s">
        <v>352</v>
      </c>
      <c r="B233" s="78" t="s">
        <v>15</v>
      </c>
      <c r="C233" s="83" t="s">
        <v>62</v>
      </c>
      <c r="D233" s="83" t="s">
        <v>120</v>
      </c>
      <c r="E233" s="83" t="s">
        <v>135</v>
      </c>
      <c r="F233" s="83" t="s">
        <v>138</v>
      </c>
      <c r="G233" s="83" t="s">
        <v>142</v>
      </c>
      <c r="H233" s="83"/>
      <c r="I233" s="70">
        <v>75600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19000</v>
      </c>
      <c r="Q233" s="70">
        <v>0</v>
      </c>
      <c r="R233" s="70">
        <v>0</v>
      </c>
      <c r="S233" s="70">
        <v>0</v>
      </c>
      <c r="T233" s="70">
        <v>0</v>
      </c>
      <c r="U233" s="70">
        <v>0</v>
      </c>
      <c r="V233" s="70">
        <v>0</v>
      </c>
      <c r="W233" s="70">
        <v>59605.29</v>
      </c>
      <c r="X233" s="80"/>
      <c r="Y233" s="80"/>
      <c r="Z233" s="81"/>
      <c r="AA233" s="80"/>
      <c r="AB233" s="81"/>
      <c r="AC233" s="80"/>
      <c r="AD233" s="91">
        <f>I233-W233</f>
        <v>15994.71</v>
      </c>
      <c r="AE233" s="91">
        <f>I233-W233</f>
        <v>15994.71</v>
      </c>
    </row>
    <row r="234" spans="1:31" ht="12.75" customHeight="1">
      <c r="A234" s="82" t="s">
        <v>230</v>
      </c>
      <c r="B234" s="78" t="s">
        <v>15</v>
      </c>
      <c r="C234" s="83" t="s">
        <v>62</v>
      </c>
      <c r="D234" s="83" t="s">
        <v>120</v>
      </c>
      <c r="E234" s="83" t="s">
        <v>135</v>
      </c>
      <c r="F234" s="83" t="s">
        <v>138</v>
      </c>
      <c r="G234" s="83" t="s">
        <v>143</v>
      </c>
      <c r="H234" s="83"/>
      <c r="I234" s="70">
        <v>22831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19000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18001.14</v>
      </c>
      <c r="X234" s="80"/>
      <c r="Y234" s="80"/>
      <c r="Z234" s="81"/>
      <c r="AA234" s="80"/>
      <c r="AB234" s="81"/>
      <c r="AC234" s="80"/>
      <c r="AD234" s="91">
        <f>I234-W234</f>
        <v>4829.860000000001</v>
      </c>
      <c r="AE234" s="91">
        <f>I234-W234</f>
        <v>4829.860000000001</v>
      </c>
    </row>
    <row r="235" spans="1:31" ht="13.5" customHeight="1">
      <c r="A235" s="87" t="s">
        <v>266</v>
      </c>
      <c r="B235" s="88" t="s">
        <v>15</v>
      </c>
      <c r="C235" s="79" t="s">
        <v>62</v>
      </c>
      <c r="D235" s="79" t="s">
        <v>121</v>
      </c>
      <c r="E235" s="79" t="s">
        <v>219</v>
      </c>
      <c r="F235" s="79" t="s">
        <v>59</v>
      </c>
      <c r="G235" s="79" t="s">
        <v>59</v>
      </c>
      <c r="H235" s="79"/>
      <c r="I235" s="89">
        <f>I236+I240+I246</f>
        <v>3634411.35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>
        <v>0</v>
      </c>
      <c r="P235" s="89">
        <v>2494792</v>
      </c>
      <c r="Q235" s="89">
        <v>0</v>
      </c>
      <c r="R235" s="89">
        <v>0</v>
      </c>
      <c r="S235" s="89">
        <v>0</v>
      </c>
      <c r="T235" s="89">
        <v>0</v>
      </c>
      <c r="U235" s="89">
        <v>0</v>
      </c>
      <c r="V235" s="89">
        <v>0</v>
      </c>
      <c r="W235" s="89">
        <f>W240+W246</f>
        <v>1937645.12</v>
      </c>
      <c r="X235" s="80"/>
      <c r="Y235" s="80"/>
      <c r="Z235" s="81"/>
      <c r="AA235" s="80"/>
      <c r="AB235" s="81"/>
      <c r="AC235" s="80"/>
      <c r="AD235" s="92">
        <f>I235-W235</f>
        <v>1696766.23</v>
      </c>
      <c r="AE235" s="91">
        <f>I235-W235</f>
        <v>1696766.23</v>
      </c>
    </row>
    <row r="236" spans="1:31" ht="54.75" customHeight="1">
      <c r="A236" s="82" t="s">
        <v>290</v>
      </c>
      <c r="B236" s="78"/>
      <c r="C236" s="83" t="s">
        <v>62</v>
      </c>
      <c r="D236" s="83" t="s">
        <v>121</v>
      </c>
      <c r="E236" s="83" t="s">
        <v>291</v>
      </c>
      <c r="F236" s="83" t="s">
        <v>59</v>
      </c>
      <c r="G236" s="83" t="s">
        <v>59</v>
      </c>
      <c r="H236" s="83"/>
      <c r="I236" s="70">
        <v>500000</v>
      </c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>
        <v>0</v>
      </c>
      <c r="X236" s="80"/>
      <c r="Y236" s="80"/>
      <c r="Z236" s="81"/>
      <c r="AA236" s="80"/>
      <c r="AB236" s="81"/>
      <c r="AC236" s="80"/>
      <c r="AD236" s="91">
        <v>500000</v>
      </c>
      <c r="AE236" s="70">
        <f>I236-W236</f>
        <v>500000</v>
      </c>
    </row>
    <row r="237" spans="1:31" ht="13.5" customHeight="1">
      <c r="A237" s="82" t="s">
        <v>281</v>
      </c>
      <c r="B237" s="78"/>
      <c r="C237" s="83" t="s">
        <v>62</v>
      </c>
      <c r="D237" s="83" t="s">
        <v>121</v>
      </c>
      <c r="E237" s="83" t="s">
        <v>291</v>
      </c>
      <c r="F237" s="83" t="s">
        <v>59</v>
      </c>
      <c r="G237" s="83" t="s">
        <v>59</v>
      </c>
      <c r="H237" s="83"/>
      <c r="I237" s="70">
        <v>500000</v>
      </c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>
        <v>0</v>
      </c>
      <c r="X237" s="80"/>
      <c r="Y237" s="80"/>
      <c r="Z237" s="81"/>
      <c r="AA237" s="80"/>
      <c r="AB237" s="81"/>
      <c r="AC237" s="80"/>
      <c r="AD237" s="70">
        <v>500000</v>
      </c>
      <c r="AE237" s="70">
        <v>500000</v>
      </c>
    </row>
    <row r="238" spans="1:31" ht="12.75">
      <c r="A238" s="82" t="s">
        <v>348</v>
      </c>
      <c r="B238" s="78"/>
      <c r="C238" s="83" t="s">
        <v>62</v>
      </c>
      <c r="D238" s="83" t="s">
        <v>121</v>
      </c>
      <c r="E238" s="83" t="s">
        <v>291</v>
      </c>
      <c r="F238" s="83" t="s">
        <v>138</v>
      </c>
      <c r="G238" s="83" t="s">
        <v>59</v>
      </c>
      <c r="H238" s="83"/>
      <c r="I238" s="70">
        <v>500000</v>
      </c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>
        <v>0</v>
      </c>
      <c r="X238" s="80"/>
      <c r="Y238" s="80"/>
      <c r="Z238" s="81"/>
      <c r="AA238" s="80"/>
      <c r="AB238" s="81"/>
      <c r="AC238" s="80"/>
      <c r="AD238" s="70">
        <v>500000</v>
      </c>
      <c r="AE238" s="70">
        <v>500000</v>
      </c>
    </row>
    <row r="239" spans="1:31" ht="25.5">
      <c r="A239" s="82" t="s">
        <v>232</v>
      </c>
      <c r="B239" s="78"/>
      <c r="C239" s="83" t="s">
        <v>62</v>
      </c>
      <c r="D239" s="83" t="s">
        <v>121</v>
      </c>
      <c r="E239" s="83" t="s">
        <v>291</v>
      </c>
      <c r="F239" s="83" t="s">
        <v>138</v>
      </c>
      <c r="G239" s="83" t="s">
        <v>146</v>
      </c>
      <c r="H239" s="83"/>
      <c r="I239" s="70">
        <v>500000</v>
      </c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>
        <v>0</v>
      </c>
      <c r="X239" s="80"/>
      <c r="Y239" s="80"/>
      <c r="Z239" s="81"/>
      <c r="AA239" s="80"/>
      <c r="AB239" s="81"/>
      <c r="AC239" s="80"/>
      <c r="AD239" s="70">
        <v>500000</v>
      </c>
      <c r="AE239" s="70">
        <v>500000</v>
      </c>
    </row>
    <row r="240" spans="1:31" ht="25.5">
      <c r="A240" s="82" t="s">
        <v>247</v>
      </c>
      <c r="B240" s="78" t="s">
        <v>15</v>
      </c>
      <c r="C240" s="83" t="s">
        <v>62</v>
      </c>
      <c r="D240" s="83" t="s">
        <v>121</v>
      </c>
      <c r="E240" s="83" t="s">
        <v>136</v>
      </c>
      <c r="F240" s="83" t="s">
        <v>59</v>
      </c>
      <c r="G240" s="83" t="s">
        <v>59</v>
      </c>
      <c r="H240" s="83"/>
      <c r="I240" s="70">
        <v>150000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134550</v>
      </c>
      <c r="Q240" s="70">
        <v>0</v>
      </c>
      <c r="R240" s="70">
        <v>0</v>
      </c>
      <c r="S240" s="70">
        <v>0</v>
      </c>
      <c r="T240" s="70">
        <v>0</v>
      </c>
      <c r="U240" s="70">
        <v>0</v>
      </c>
      <c r="V240" s="70">
        <v>0</v>
      </c>
      <c r="W240" s="70">
        <v>57985</v>
      </c>
      <c r="X240" s="80"/>
      <c r="Y240" s="80"/>
      <c r="Z240" s="81"/>
      <c r="AA240" s="80"/>
      <c r="AB240" s="81"/>
      <c r="AC240" s="80"/>
      <c r="AD240" s="91">
        <f>I240-W240</f>
        <v>92015</v>
      </c>
      <c r="AE240" s="91">
        <f>I240-W240</f>
        <v>92015</v>
      </c>
    </row>
    <row r="241" spans="1:31" ht="25.5" customHeight="1" hidden="1">
      <c r="A241" s="82"/>
      <c r="B241" s="78"/>
      <c r="C241" s="83"/>
      <c r="D241" s="83"/>
      <c r="E241" s="83"/>
      <c r="F241" s="83"/>
      <c r="G241" s="83"/>
      <c r="H241" s="83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80"/>
      <c r="Y241" s="80"/>
      <c r="Z241" s="81"/>
      <c r="AA241" s="80"/>
      <c r="AB241" s="81"/>
      <c r="AC241" s="80"/>
      <c r="AD241" s="91"/>
      <c r="AE241" s="91">
        <v>117015</v>
      </c>
    </row>
    <row r="242" spans="1:31" ht="25.5">
      <c r="A242" s="82" t="s">
        <v>267</v>
      </c>
      <c r="B242" s="78" t="s">
        <v>15</v>
      </c>
      <c r="C242" s="83" t="s">
        <v>62</v>
      </c>
      <c r="D242" s="83" t="s">
        <v>121</v>
      </c>
      <c r="E242" s="83" t="s">
        <v>136</v>
      </c>
      <c r="F242" s="83" t="s">
        <v>173</v>
      </c>
      <c r="G242" s="83" t="s">
        <v>59</v>
      </c>
      <c r="H242" s="83"/>
      <c r="I242" s="70">
        <v>150000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134550</v>
      </c>
      <c r="Q242" s="70">
        <v>0</v>
      </c>
      <c r="R242" s="70">
        <v>0</v>
      </c>
      <c r="S242" s="70">
        <v>0</v>
      </c>
      <c r="T242" s="70">
        <v>0</v>
      </c>
      <c r="U242" s="70">
        <v>0</v>
      </c>
      <c r="V242" s="70">
        <v>0</v>
      </c>
      <c r="W242" s="70">
        <v>57985</v>
      </c>
      <c r="X242" s="80"/>
      <c r="Y242" s="80"/>
      <c r="Z242" s="81"/>
      <c r="AA242" s="80"/>
      <c r="AB242" s="81"/>
      <c r="AC242" s="80"/>
      <c r="AD242" s="91">
        <v>117015</v>
      </c>
      <c r="AE242" s="91">
        <f>I242-W242</f>
        <v>92015</v>
      </c>
    </row>
    <row r="243" spans="1:31" ht="14.25" customHeight="1">
      <c r="A243" s="82" t="s">
        <v>222</v>
      </c>
      <c r="B243" s="78" t="s">
        <v>15</v>
      </c>
      <c r="C243" s="83" t="s">
        <v>62</v>
      </c>
      <c r="D243" s="83" t="s">
        <v>121</v>
      </c>
      <c r="E243" s="83" t="s">
        <v>136</v>
      </c>
      <c r="F243" s="83" t="s">
        <v>173</v>
      </c>
      <c r="G243" s="83" t="s">
        <v>15</v>
      </c>
      <c r="H243" s="83"/>
      <c r="I243" s="70">
        <v>150000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134550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57985</v>
      </c>
      <c r="X243" s="80"/>
      <c r="Y243" s="80"/>
      <c r="Z243" s="81"/>
      <c r="AA243" s="80"/>
      <c r="AB243" s="81"/>
      <c r="AC243" s="80"/>
      <c r="AD243" s="91">
        <v>117015</v>
      </c>
      <c r="AE243" s="91">
        <f>I243-W243</f>
        <v>92015</v>
      </c>
    </row>
    <row r="244" spans="1:31" ht="12.75" hidden="1">
      <c r="A244" s="82" t="s">
        <v>233</v>
      </c>
      <c r="B244" s="78" t="s">
        <v>15</v>
      </c>
      <c r="C244" s="83" t="s">
        <v>62</v>
      </c>
      <c r="D244" s="83" t="s">
        <v>121</v>
      </c>
      <c r="E244" s="83" t="s">
        <v>136</v>
      </c>
      <c r="F244" s="83" t="s">
        <v>173</v>
      </c>
      <c r="G244" s="83" t="s">
        <v>147</v>
      </c>
      <c r="H244" s="83"/>
      <c r="I244" s="70">
        <v>150000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134550</v>
      </c>
      <c r="Q244" s="70">
        <v>0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0">
        <v>32985</v>
      </c>
      <c r="X244" s="80"/>
      <c r="Y244" s="80"/>
      <c r="Z244" s="81"/>
      <c r="AA244" s="80"/>
      <c r="AB244" s="81"/>
      <c r="AC244" s="80"/>
      <c r="AD244" s="91">
        <v>117015</v>
      </c>
      <c r="AE244" s="91">
        <v>117015</v>
      </c>
    </row>
    <row r="245" spans="1:31" ht="12" customHeight="1">
      <c r="A245" s="82" t="s">
        <v>421</v>
      </c>
      <c r="B245" s="78" t="s">
        <v>15</v>
      </c>
      <c r="C245" s="83" t="s">
        <v>62</v>
      </c>
      <c r="D245" s="83" t="s">
        <v>121</v>
      </c>
      <c r="E245" s="83" t="s">
        <v>136</v>
      </c>
      <c r="F245" s="83" t="s">
        <v>173</v>
      </c>
      <c r="G245" s="83" t="s">
        <v>147</v>
      </c>
      <c r="H245" s="83"/>
      <c r="I245" s="70">
        <v>150000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134550</v>
      </c>
      <c r="Q245" s="70">
        <v>0</v>
      </c>
      <c r="R245" s="70">
        <v>0</v>
      </c>
      <c r="S245" s="70">
        <v>0</v>
      </c>
      <c r="T245" s="70">
        <v>0</v>
      </c>
      <c r="U245" s="70">
        <v>0</v>
      </c>
      <c r="V245" s="70">
        <v>0</v>
      </c>
      <c r="W245" s="70">
        <v>57985</v>
      </c>
      <c r="X245" s="80"/>
      <c r="Y245" s="80"/>
      <c r="Z245" s="81"/>
      <c r="AA245" s="80"/>
      <c r="AB245" s="81"/>
      <c r="AC245" s="80"/>
      <c r="AD245" s="91">
        <v>117015</v>
      </c>
      <c r="AE245" s="91">
        <f>I245-W245</f>
        <v>92015</v>
      </c>
    </row>
    <row r="246" spans="1:31" ht="21.75" customHeight="1">
      <c r="A246" s="82" t="s">
        <v>268</v>
      </c>
      <c r="B246" s="78" t="s">
        <v>15</v>
      </c>
      <c r="C246" s="83" t="s">
        <v>62</v>
      </c>
      <c r="D246" s="83" t="s">
        <v>121</v>
      </c>
      <c r="E246" s="83" t="s">
        <v>172</v>
      </c>
      <c r="F246" s="83" t="s">
        <v>59</v>
      </c>
      <c r="G246" s="83" t="s">
        <v>59</v>
      </c>
      <c r="H246" s="83"/>
      <c r="I246" s="70">
        <f>I247+I277</f>
        <v>2984411.35</v>
      </c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>
        <f>W247+W277</f>
        <v>1879660.12</v>
      </c>
      <c r="X246" s="80"/>
      <c r="Y246" s="80"/>
      <c r="Z246" s="81"/>
      <c r="AA246" s="80"/>
      <c r="AB246" s="81"/>
      <c r="AC246" s="80"/>
      <c r="AD246" s="91">
        <f>I246-W246</f>
        <v>1104751.23</v>
      </c>
      <c r="AE246" s="91">
        <f>I246-W246</f>
        <v>1104751.23</v>
      </c>
    </row>
    <row r="247" spans="1:31" ht="18.75" customHeight="1">
      <c r="A247" s="82" t="s">
        <v>222</v>
      </c>
      <c r="B247" s="78" t="s">
        <v>15</v>
      </c>
      <c r="C247" s="83" t="s">
        <v>62</v>
      </c>
      <c r="D247" s="83" t="s">
        <v>121</v>
      </c>
      <c r="E247" s="83" t="s">
        <v>172</v>
      </c>
      <c r="F247" s="83" t="s">
        <v>289</v>
      </c>
      <c r="G247" s="83" t="s">
        <v>59</v>
      </c>
      <c r="H247" s="83"/>
      <c r="I247" s="70">
        <f>I248+I273</f>
        <v>2555842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2250432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0">
        <f>W248+W273</f>
        <v>1723182.9100000001</v>
      </c>
      <c r="X247" s="80"/>
      <c r="Y247" s="80"/>
      <c r="Z247" s="81"/>
      <c r="AA247" s="80"/>
      <c r="AB247" s="81"/>
      <c r="AC247" s="80"/>
      <c r="AD247" s="91">
        <f>I247-W247</f>
        <v>832659.0899999999</v>
      </c>
      <c r="AE247" s="91">
        <f>I247-W247</f>
        <v>832659.0899999999</v>
      </c>
    </row>
    <row r="248" spans="1:31" ht="29.25" customHeight="1">
      <c r="A248" s="82" t="s">
        <v>227</v>
      </c>
      <c r="B248" s="78" t="s">
        <v>15</v>
      </c>
      <c r="C248" s="83" t="s">
        <v>62</v>
      </c>
      <c r="D248" s="83" t="s">
        <v>121</v>
      </c>
      <c r="E248" s="83" t="s">
        <v>172</v>
      </c>
      <c r="F248" s="83" t="s">
        <v>289</v>
      </c>
      <c r="G248" s="83" t="s">
        <v>15</v>
      </c>
      <c r="H248" s="83"/>
      <c r="I248" s="70">
        <f>I249+I259+I265</f>
        <v>2478700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1560000</v>
      </c>
      <c r="Q248" s="70">
        <v>0</v>
      </c>
      <c r="R248" s="70">
        <v>0</v>
      </c>
      <c r="S248" s="70">
        <v>0</v>
      </c>
      <c r="T248" s="70">
        <v>0</v>
      </c>
      <c r="U248" s="70">
        <v>0</v>
      </c>
      <c r="V248" s="70">
        <v>0</v>
      </c>
      <c r="W248" s="70">
        <f>W249+W259+W265</f>
        <v>1652564.9100000001</v>
      </c>
      <c r="X248" s="80"/>
      <c r="Y248" s="80"/>
      <c r="Z248" s="81"/>
      <c r="AA248" s="80"/>
      <c r="AB248" s="81"/>
      <c r="AC248" s="80"/>
      <c r="AD248" s="91">
        <f>I248-W248</f>
        <v>826135.0899999999</v>
      </c>
      <c r="AE248" s="91">
        <f>I248-W248</f>
        <v>826135.0899999999</v>
      </c>
    </row>
    <row r="249" spans="1:32" ht="24" customHeight="1">
      <c r="A249" s="82" t="s">
        <v>227</v>
      </c>
      <c r="B249" s="78" t="s">
        <v>15</v>
      </c>
      <c r="C249" s="83" t="s">
        <v>62</v>
      </c>
      <c r="D249" s="83" t="s">
        <v>121</v>
      </c>
      <c r="E249" s="83" t="s">
        <v>172</v>
      </c>
      <c r="F249" s="83" t="s">
        <v>289</v>
      </c>
      <c r="G249" s="83" t="s">
        <v>141</v>
      </c>
      <c r="H249" s="83"/>
      <c r="I249" s="70">
        <f>I250+I257+I258</f>
        <v>2329300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1560000</v>
      </c>
      <c r="Q249" s="70">
        <v>0</v>
      </c>
      <c r="R249" s="70">
        <v>0</v>
      </c>
      <c r="S249" s="70">
        <v>0</v>
      </c>
      <c r="T249" s="70">
        <v>0</v>
      </c>
      <c r="U249" s="70">
        <v>0</v>
      </c>
      <c r="V249" s="70">
        <v>0</v>
      </c>
      <c r="W249" s="70">
        <f>W250+W258</f>
        <v>1549730.44</v>
      </c>
      <c r="X249" s="80"/>
      <c r="Y249" s="80"/>
      <c r="Z249" s="81"/>
      <c r="AA249" s="80"/>
      <c r="AB249" s="81"/>
      <c r="AC249" s="80"/>
      <c r="AD249" s="91">
        <f>AD250+AD257+AD258</f>
        <v>779569.56</v>
      </c>
      <c r="AE249" s="91">
        <v>779569.56</v>
      </c>
      <c r="AF249" s="95"/>
    </row>
    <row r="250" spans="1:31" ht="13.5" customHeight="1">
      <c r="A250" s="82" t="s">
        <v>228</v>
      </c>
      <c r="B250" s="78" t="s">
        <v>15</v>
      </c>
      <c r="C250" s="83" t="s">
        <v>62</v>
      </c>
      <c r="D250" s="83" t="s">
        <v>121</v>
      </c>
      <c r="E250" s="83" t="s">
        <v>172</v>
      </c>
      <c r="F250" s="83" t="s">
        <v>289</v>
      </c>
      <c r="G250" s="83" t="s">
        <v>142</v>
      </c>
      <c r="H250" s="83"/>
      <c r="I250" s="70">
        <v>1772000</v>
      </c>
      <c r="J250" s="70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1200000</v>
      </c>
      <c r="Q250" s="70">
        <v>0</v>
      </c>
      <c r="R250" s="70">
        <v>0</v>
      </c>
      <c r="S250" s="70">
        <v>0</v>
      </c>
      <c r="T250" s="70">
        <v>0</v>
      </c>
      <c r="U250" s="70">
        <v>0</v>
      </c>
      <c r="V250" s="70">
        <v>0</v>
      </c>
      <c r="W250" s="70">
        <v>1175411.9</v>
      </c>
      <c r="X250" s="80"/>
      <c r="Y250" s="80"/>
      <c r="Z250" s="81"/>
      <c r="AA250" s="80"/>
      <c r="AB250" s="81"/>
      <c r="AC250" s="80"/>
      <c r="AD250" s="91">
        <f>I250-W250</f>
        <v>596588.1000000001</v>
      </c>
      <c r="AE250" s="91">
        <f>I250-W250</f>
        <v>596588.1000000001</v>
      </c>
    </row>
    <row r="251" spans="1:31" ht="25.5" hidden="1">
      <c r="A251" s="82" t="s">
        <v>230</v>
      </c>
      <c r="B251" s="78" t="s">
        <v>15</v>
      </c>
      <c r="C251" s="83" t="s">
        <v>62</v>
      </c>
      <c r="D251" s="83" t="s">
        <v>121</v>
      </c>
      <c r="E251" s="83" t="s">
        <v>172</v>
      </c>
      <c r="F251" s="83" t="s">
        <v>289</v>
      </c>
      <c r="G251" s="83" t="s">
        <v>153</v>
      </c>
      <c r="H251" s="83"/>
      <c r="I251" s="70">
        <v>1000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360000</v>
      </c>
      <c r="Q251" s="70">
        <v>0</v>
      </c>
      <c r="R251" s="70">
        <v>0</v>
      </c>
      <c r="S251" s="70">
        <v>0</v>
      </c>
      <c r="T251" s="70">
        <v>0</v>
      </c>
      <c r="U251" s="70">
        <v>0</v>
      </c>
      <c r="V251" s="70">
        <v>0</v>
      </c>
      <c r="W251" s="70">
        <v>0</v>
      </c>
      <c r="X251" s="80"/>
      <c r="Y251" s="80"/>
      <c r="Z251" s="81"/>
      <c r="AA251" s="80"/>
      <c r="AB251" s="81"/>
      <c r="AC251" s="80"/>
      <c r="AD251" s="91">
        <v>1000</v>
      </c>
      <c r="AE251" s="91">
        <v>1000</v>
      </c>
    </row>
    <row r="252" spans="1:31" ht="25.5" hidden="1">
      <c r="A252" s="82" t="s">
        <v>230</v>
      </c>
      <c r="B252" s="78" t="s">
        <v>15</v>
      </c>
      <c r="C252" s="83" t="s">
        <v>62</v>
      </c>
      <c r="D252" s="83" t="s">
        <v>121</v>
      </c>
      <c r="E252" s="83" t="s">
        <v>172</v>
      </c>
      <c r="F252" s="83" t="s">
        <v>289</v>
      </c>
      <c r="G252" s="83" t="s">
        <v>153</v>
      </c>
      <c r="H252" s="83"/>
      <c r="I252" s="70">
        <v>1000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690432</v>
      </c>
      <c r="Q252" s="70">
        <v>0</v>
      </c>
      <c r="R252" s="70">
        <v>0</v>
      </c>
      <c r="S252" s="70">
        <v>0</v>
      </c>
      <c r="T252" s="70">
        <v>0</v>
      </c>
      <c r="U252" s="70">
        <v>0</v>
      </c>
      <c r="V252" s="70">
        <v>0</v>
      </c>
      <c r="W252" s="70">
        <v>0</v>
      </c>
      <c r="X252" s="80"/>
      <c r="Y252" s="80"/>
      <c r="Z252" s="81"/>
      <c r="AA252" s="80"/>
      <c r="AB252" s="81"/>
      <c r="AC252" s="80"/>
      <c r="AD252" s="91">
        <v>1000</v>
      </c>
      <c r="AE252" s="91"/>
    </row>
    <row r="253" spans="1:31" ht="12.75" hidden="1">
      <c r="A253" s="82"/>
      <c r="B253" s="78"/>
      <c r="C253" s="83"/>
      <c r="D253" s="83"/>
      <c r="E253" s="83"/>
      <c r="F253" s="83"/>
      <c r="G253" s="83"/>
      <c r="H253" s="83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80"/>
      <c r="Y253" s="80"/>
      <c r="Z253" s="81"/>
      <c r="AA253" s="80"/>
      <c r="AB253" s="81"/>
      <c r="AC253" s="80"/>
      <c r="AD253" s="91"/>
      <c r="AE253" s="91"/>
    </row>
    <row r="254" spans="1:31" ht="12.75" hidden="1">
      <c r="A254" s="82"/>
      <c r="B254" s="78"/>
      <c r="C254" s="83"/>
      <c r="D254" s="83"/>
      <c r="E254" s="83"/>
      <c r="F254" s="83"/>
      <c r="G254" s="83"/>
      <c r="H254" s="83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80"/>
      <c r="Y254" s="80"/>
      <c r="Z254" s="81"/>
      <c r="AA254" s="80"/>
      <c r="AB254" s="81"/>
      <c r="AC254" s="80"/>
      <c r="AD254" s="91"/>
      <c r="AE254" s="91"/>
    </row>
    <row r="255" spans="1:31" ht="12.75" hidden="1">
      <c r="A255" s="82"/>
      <c r="B255" s="78"/>
      <c r="C255" s="83"/>
      <c r="D255" s="83"/>
      <c r="E255" s="83"/>
      <c r="F255" s="83"/>
      <c r="G255" s="83"/>
      <c r="H255" s="83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80"/>
      <c r="Y255" s="80"/>
      <c r="Z255" s="81"/>
      <c r="AA255" s="80"/>
      <c r="AB255" s="81"/>
      <c r="AC255" s="80"/>
      <c r="AD255" s="91"/>
      <c r="AE255" s="91"/>
    </row>
    <row r="256" spans="1:31" ht="12.75" hidden="1">
      <c r="A256" s="82"/>
      <c r="B256" s="78"/>
      <c r="C256" s="83"/>
      <c r="D256" s="83"/>
      <c r="E256" s="83"/>
      <c r="F256" s="83"/>
      <c r="G256" s="83"/>
      <c r="H256" s="83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80"/>
      <c r="Y256" s="80"/>
      <c r="Z256" s="81"/>
      <c r="AA256" s="80"/>
      <c r="AB256" s="81"/>
      <c r="AC256" s="80"/>
      <c r="AD256" s="91"/>
      <c r="AE256" s="91">
        <v>1000</v>
      </c>
    </row>
    <row r="257" spans="1:31" ht="15.75" customHeight="1">
      <c r="A257" s="82" t="s">
        <v>230</v>
      </c>
      <c r="B257" s="78" t="s">
        <v>15</v>
      </c>
      <c r="C257" s="83" t="s">
        <v>62</v>
      </c>
      <c r="D257" s="83" t="s">
        <v>121</v>
      </c>
      <c r="E257" s="83" t="s">
        <v>172</v>
      </c>
      <c r="F257" s="83" t="s">
        <v>289</v>
      </c>
      <c r="G257" s="83" t="s">
        <v>153</v>
      </c>
      <c r="H257" s="83"/>
      <c r="I257" s="70">
        <v>1000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690432</v>
      </c>
      <c r="Q257" s="70">
        <v>0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0">
        <v>0</v>
      </c>
      <c r="X257" s="80"/>
      <c r="Y257" s="80"/>
      <c r="Z257" s="81"/>
      <c r="AA257" s="80"/>
      <c r="AB257" s="81"/>
      <c r="AC257" s="80"/>
      <c r="AD257" s="91">
        <v>1000</v>
      </c>
      <c r="AE257" s="91">
        <f>I257-W257</f>
        <v>1000</v>
      </c>
    </row>
    <row r="258" spans="1:31" ht="15.75" customHeight="1">
      <c r="A258" s="82" t="s">
        <v>230</v>
      </c>
      <c r="B258" s="78" t="s">
        <v>15</v>
      </c>
      <c r="C258" s="83" t="s">
        <v>62</v>
      </c>
      <c r="D258" s="83" t="s">
        <v>121</v>
      </c>
      <c r="E258" s="83" t="s">
        <v>172</v>
      </c>
      <c r="F258" s="83" t="s">
        <v>289</v>
      </c>
      <c r="G258" s="83" t="s">
        <v>143</v>
      </c>
      <c r="H258" s="83"/>
      <c r="I258" s="70">
        <v>556300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360000</v>
      </c>
      <c r="Q258" s="70">
        <v>0</v>
      </c>
      <c r="R258" s="70">
        <v>0</v>
      </c>
      <c r="S258" s="70">
        <v>0</v>
      </c>
      <c r="T258" s="70">
        <v>0</v>
      </c>
      <c r="U258" s="70">
        <v>0</v>
      </c>
      <c r="V258" s="70">
        <v>0</v>
      </c>
      <c r="W258" s="70">
        <v>374318.54</v>
      </c>
      <c r="X258" s="80"/>
      <c r="Y258" s="80"/>
      <c r="Z258" s="81"/>
      <c r="AA258" s="80"/>
      <c r="AB258" s="81"/>
      <c r="AC258" s="80"/>
      <c r="AD258" s="91">
        <f>I258-W258</f>
        <v>181981.46000000002</v>
      </c>
      <c r="AE258" s="91">
        <f>I258-W258</f>
        <v>181981.46000000002</v>
      </c>
    </row>
    <row r="259" spans="1:31" ht="12.75">
      <c r="A259" s="82" t="s">
        <v>223</v>
      </c>
      <c r="B259" s="78" t="s">
        <v>15</v>
      </c>
      <c r="C259" s="83" t="s">
        <v>62</v>
      </c>
      <c r="D259" s="83" t="s">
        <v>121</v>
      </c>
      <c r="E259" s="83" t="s">
        <v>172</v>
      </c>
      <c r="F259" s="83" t="s">
        <v>289</v>
      </c>
      <c r="G259" s="83" t="s">
        <v>139</v>
      </c>
      <c r="H259" s="83"/>
      <c r="I259" s="70">
        <f>I260+I262+I263+I264</f>
        <v>146400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360000</v>
      </c>
      <c r="Q259" s="70">
        <v>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f>W260+W262+W263+W264</f>
        <v>101676.62</v>
      </c>
      <c r="X259" s="80"/>
      <c r="Y259" s="80"/>
      <c r="Z259" s="81"/>
      <c r="AA259" s="80"/>
      <c r="AB259" s="81"/>
      <c r="AC259" s="80"/>
      <c r="AD259" s="91">
        <f>I259-W259</f>
        <v>44723.380000000005</v>
      </c>
      <c r="AE259" s="91">
        <f>I259-W259</f>
        <v>44723.380000000005</v>
      </c>
    </row>
    <row r="260" spans="1:31" ht="12.75">
      <c r="A260" s="82" t="s">
        <v>422</v>
      </c>
      <c r="B260" s="78" t="s">
        <v>15</v>
      </c>
      <c r="C260" s="83" t="s">
        <v>62</v>
      </c>
      <c r="D260" s="83" t="s">
        <v>121</v>
      </c>
      <c r="E260" s="83" t="s">
        <v>172</v>
      </c>
      <c r="F260" s="83" t="s">
        <v>289</v>
      </c>
      <c r="G260" s="83" t="s">
        <v>144</v>
      </c>
      <c r="H260" s="83"/>
      <c r="I260" s="70">
        <v>6000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50000</v>
      </c>
      <c r="Q260" s="70">
        <v>0</v>
      </c>
      <c r="R260" s="70">
        <v>0</v>
      </c>
      <c r="S260" s="70">
        <v>0</v>
      </c>
      <c r="T260" s="70">
        <v>0</v>
      </c>
      <c r="U260" s="70">
        <v>0</v>
      </c>
      <c r="V260" s="70">
        <v>0</v>
      </c>
      <c r="W260" s="70">
        <v>6000</v>
      </c>
      <c r="X260" s="80"/>
      <c r="Y260" s="80"/>
      <c r="Z260" s="81"/>
      <c r="AA260" s="80"/>
      <c r="AB260" s="81"/>
      <c r="AC260" s="80"/>
      <c r="AD260" s="91">
        <v>0</v>
      </c>
      <c r="AE260" s="91">
        <v>0</v>
      </c>
    </row>
    <row r="261" spans="1:31" ht="12.75" hidden="1">
      <c r="A261" s="82" t="s">
        <v>241</v>
      </c>
      <c r="B261" s="78" t="s">
        <v>15</v>
      </c>
      <c r="C261" s="83" t="s">
        <v>62</v>
      </c>
      <c r="D261" s="83" t="s">
        <v>121</v>
      </c>
      <c r="E261" s="83" t="s">
        <v>172</v>
      </c>
      <c r="F261" s="83" t="s">
        <v>289</v>
      </c>
      <c r="G261" s="83" t="s">
        <v>151</v>
      </c>
      <c r="H261" s="83"/>
      <c r="I261" s="70">
        <v>7600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50000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7045.2</v>
      </c>
      <c r="X261" s="80"/>
      <c r="Y261" s="80"/>
      <c r="Z261" s="81"/>
      <c r="AA261" s="80"/>
      <c r="AB261" s="81"/>
      <c r="AC261" s="80"/>
      <c r="AD261" s="91">
        <v>554.8</v>
      </c>
      <c r="AE261" s="91">
        <v>554.8</v>
      </c>
    </row>
    <row r="262" spans="1:31" ht="28.5" customHeight="1">
      <c r="A262" s="82" t="s">
        <v>423</v>
      </c>
      <c r="B262" s="78" t="s">
        <v>15</v>
      </c>
      <c r="C262" s="83" t="s">
        <v>62</v>
      </c>
      <c r="D262" s="83" t="s">
        <v>121</v>
      </c>
      <c r="E262" s="83" t="s">
        <v>172</v>
      </c>
      <c r="F262" s="83" t="s">
        <v>289</v>
      </c>
      <c r="G262" s="83" t="s">
        <v>151</v>
      </c>
      <c r="H262" s="83"/>
      <c r="I262" s="70">
        <v>23400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50000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22645.2</v>
      </c>
      <c r="X262" s="80"/>
      <c r="Y262" s="80"/>
      <c r="Z262" s="81"/>
      <c r="AA262" s="80"/>
      <c r="AB262" s="81"/>
      <c r="AC262" s="80"/>
      <c r="AD262" s="91">
        <v>554.8</v>
      </c>
      <c r="AE262" s="91">
        <f>I262-W262</f>
        <v>754.7999999999993</v>
      </c>
    </row>
    <row r="263" spans="1:31" ht="12.75">
      <c r="A263" s="82" t="s">
        <v>424</v>
      </c>
      <c r="B263" s="78" t="s">
        <v>15</v>
      </c>
      <c r="C263" s="83" t="s">
        <v>62</v>
      </c>
      <c r="D263" s="83" t="s">
        <v>121</v>
      </c>
      <c r="E263" s="83" t="s">
        <v>172</v>
      </c>
      <c r="F263" s="83" t="s">
        <v>289</v>
      </c>
      <c r="G263" s="83" t="s">
        <v>146</v>
      </c>
      <c r="H263" s="83"/>
      <c r="I263" s="70">
        <v>104000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138532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61381.42</v>
      </c>
      <c r="X263" s="80"/>
      <c r="Y263" s="80"/>
      <c r="Z263" s="81"/>
      <c r="AA263" s="80"/>
      <c r="AB263" s="81"/>
      <c r="AC263" s="80"/>
      <c r="AD263" s="91">
        <f>I263-W263</f>
        <v>42618.58</v>
      </c>
      <c r="AE263" s="91">
        <f>I263-W263</f>
        <v>42618.58</v>
      </c>
    </row>
    <row r="264" spans="1:31" ht="37.5" customHeight="1">
      <c r="A264" s="82" t="s">
        <v>425</v>
      </c>
      <c r="B264" s="78" t="s">
        <v>15</v>
      </c>
      <c r="C264" s="83" t="s">
        <v>62</v>
      </c>
      <c r="D264" s="83" t="s">
        <v>121</v>
      </c>
      <c r="E264" s="83" t="s">
        <v>172</v>
      </c>
      <c r="F264" s="83" t="s">
        <v>289</v>
      </c>
      <c r="G264" s="83" t="s">
        <v>140</v>
      </c>
      <c r="H264" s="83"/>
      <c r="I264" s="70">
        <v>13000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138532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11650</v>
      </c>
      <c r="X264" s="80"/>
      <c r="Y264" s="80"/>
      <c r="Z264" s="81"/>
      <c r="AA264" s="80"/>
      <c r="AB264" s="81"/>
      <c r="AC264" s="80"/>
      <c r="AD264" s="91">
        <f>I264-W264</f>
        <v>1350</v>
      </c>
      <c r="AE264" s="91">
        <f>I264-W264</f>
        <v>1350</v>
      </c>
    </row>
    <row r="265" spans="1:31" ht="18" customHeight="1">
      <c r="A265" s="82" t="s">
        <v>426</v>
      </c>
      <c r="B265" s="78" t="s">
        <v>15</v>
      </c>
      <c r="C265" s="83" t="s">
        <v>62</v>
      </c>
      <c r="D265" s="83" t="s">
        <v>121</v>
      </c>
      <c r="E265" s="83" t="s">
        <v>172</v>
      </c>
      <c r="F265" s="83" t="s">
        <v>289</v>
      </c>
      <c r="G265" s="83" t="s">
        <v>147</v>
      </c>
      <c r="H265" s="83"/>
      <c r="I265" s="70">
        <v>3000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138532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1157.85</v>
      </c>
      <c r="X265" s="80"/>
      <c r="Y265" s="80"/>
      <c r="Z265" s="81"/>
      <c r="AA265" s="80"/>
      <c r="AB265" s="81"/>
      <c r="AC265" s="80"/>
      <c r="AD265" s="91">
        <f>I265-W265</f>
        <v>1842.15</v>
      </c>
      <c r="AE265" s="91">
        <f>I265-W265</f>
        <v>1842.15</v>
      </c>
    </row>
    <row r="266" spans="1:31" ht="12.75" hidden="1">
      <c r="A266" s="82"/>
      <c r="B266" s="78"/>
      <c r="C266" s="83"/>
      <c r="D266" s="83"/>
      <c r="E266" s="83"/>
      <c r="F266" s="83"/>
      <c r="G266" s="83"/>
      <c r="H266" s="83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80"/>
      <c r="Y266" s="80"/>
      <c r="Z266" s="81"/>
      <c r="AA266" s="80"/>
      <c r="AB266" s="81"/>
      <c r="AC266" s="80"/>
      <c r="AD266" s="91"/>
      <c r="AE266" s="91">
        <v>60500</v>
      </c>
    </row>
    <row r="267" spans="1:31" ht="12.75" hidden="1">
      <c r="A267" s="82"/>
      <c r="B267" s="78"/>
      <c r="C267" s="83"/>
      <c r="D267" s="83"/>
      <c r="E267" s="83"/>
      <c r="F267" s="83"/>
      <c r="G267" s="83"/>
      <c r="H267" s="83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80"/>
      <c r="Y267" s="80"/>
      <c r="Z267" s="81"/>
      <c r="AA267" s="80"/>
      <c r="AB267" s="81"/>
      <c r="AC267" s="80"/>
      <c r="AD267" s="91"/>
      <c r="AE267" s="91">
        <v>40500</v>
      </c>
    </row>
    <row r="268" spans="1:31" ht="25.5" hidden="1">
      <c r="A268" s="82" t="s">
        <v>235</v>
      </c>
      <c r="B268" s="78" t="s">
        <v>15</v>
      </c>
      <c r="C268" s="83" t="s">
        <v>62</v>
      </c>
      <c r="D268" s="83" t="s">
        <v>121</v>
      </c>
      <c r="E268" s="83" t="s">
        <v>172</v>
      </c>
      <c r="F268" s="83" t="s">
        <v>138</v>
      </c>
      <c r="G268" s="83" t="s">
        <v>148</v>
      </c>
      <c r="H268" s="83"/>
      <c r="I268" s="70">
        <v>57358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109810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9500</v>
      </c>
      <c r="X268" s="80"/>
      <c r="Y268" s="80"/>
      <c r="Z268" s="81"/>
      <c r="AA268" s="80"/>
      <c r="AB268" s="81"/>
      <c r="AC268" s="80"/>
      <c r="AD268" s="91">
        <v>60500</v>
      </c>
      <c r="AE268" s="91"/>
    </row>
    <row r="269" spans="1:31" ht="25.5" hidden="1">
      <c r="A269" s="82" t="s">
        <v>235</v>
      </c>
      <c r="B269" s="78" t="s">
        <v>15</v>
      </c>
      <c r="C269" s="83" t="s">
        <v>62</v>
      </c>
      <c r="D269" s="83" t="s">
        <v>121</v>
      </c>
      <c r="E269" s="83" t="s">
        <v>172</v>
      </c>
      <c r="F269" s="83" t="s">
        <v>138</v>
      </c>
      <c r="G269" s="83" t="s">
        <v>149</v>
      </c>
      <c r="H269" s="83"/>
      <c r="I269" s="70">
        <v>37358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109810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9500</v>
      </c>
      <c r="X269" s="80"/>
      <c r="Y269" s="80"/>
      <c r="Z269" s="81"/>
      <c r="AA269" s="80"/>
      <c r="AB269" s="81"/>
      <c r="AC269" s="80"/>
      <c r="AD269" s="91">
        <v>40500</v>
      </c>
      <c r="AE269" s="91"/>
    </row>
    <row r="270" spans="1:31" ht="12.75" hidden="1">
      <c r="A270" s="82" t="s">
        <v>276</v>
      </c>
      <c r="B270" s="78"/>
      <c r="C270" s="83" t="s">
        <v>62</v>
      </c>
      <c r="D270" s="83" t="s">
        <v>272</v>
      </c>
      <c r="E270" s="83" t="s">
        <v>273</v>
      </c>
      <c r="F270" s="83" t="s">
        <v>175</v>
      </c>
      <c r="G270" s="83" t="s">
        <v>15</v>
      </c>
      <c r="H270" s="83"/>
      <c r="I270" s="70">
        <v>143568</v>
      </c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80"/>
      <c r="Y270" s="80"/>
      <c r="Z270" s="81"/>
      <c r="AA270" s="80"/>
      <c r="AB270" s="81"/>
      <c r="AC270" s="80"/>
      <c r="AD270" s="91"/>
      <c r="AE270" s="91"/>
    </row>
    <row r="271" spans="1:31" ht="12.75" hidden="1">
      <c r="A271" s="82" t="s">
        <v>275</v>
      </c>
      <c r="B271" s="78"/>
      <c r="C271" s="83" t="s">
        <v>62</v>
      </c>
      <c r="D271" s="83" t="s">
        <v>272</v>
      </c>
      <c r="E271" s="83" t="s">
        <v>273</v>
      </c>
      <c r="F271" s="83" t="s">
        <v>175</v>
      </c>
      <c r="G271" s="83" t="s">
        <v>270</v>
      </c>
      <c r="H271" s="83"/>
      <c r="I271" s="70">
        <v>143568</v>
      </c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80"/>
      <c r="Y271" s="80"/>
      <c r="Z271" s="81"/>
      <c r="AA271" s="80"/>
      <c r="AB271" s="81"/>
      <c r="AC271" s="80"/>
      <c r="AD271" s="91"/>
      <c r="AE271" s="91">
        <f>J271-X271</f>
        <v>0</v>
      </c>
    </row>
    <row r="272" spans="1:31" ht="27" customHeight="1" hidden="1">
      <c r="A272" s="82" t="s">
        <v>274</v>
      </c>
      <c r="B272" s="78"/>
      <c r="C272" s="83" t="s">
        <v>62</v>
      </c>
      <c r="D272" s="83" t="s">
        <v>272</v>
      </c>
      <c r="E272" s="83" t="s">
        <v>273</v>
      </c>
      <c r="F272" s="83" t="s">
        <v>175</v>
      </c>
      <c r="G272" s="83" t="s">
        <v>152</v>
      </c>
      <c r="H272" s="83"/>
      <c r="I272" s="70">
        <v>143568</v>
      </c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80"/>
      <c r="Y272" s="80"/>
      <c r="Z272" s="81"/>
      <c r="AA272" s="80"/>
      <c r="AB272" s="81"/>
      <c r="AC272" s="80"/>
      <c r="AD272" s="91"/>
      <c r="AE272" s="91">
        <v>30900</v>
      </c>
    </row>
    <row r="273" spans="1:31" ht="14.25" customHeight="1">
      <c r="A273" s="82" t="s">
        <v>235</v>
      </c>
      <c r="B273" s="78" t="s">
        <v>15</v>
      </c>
      <c r="C273" s="83" t="s">
        <v>62</v>
      </c>
      <c r="D273" s="83" t="s">
        <v>121</v>
      </c>
      <c r="E273" s="83" t="s">
        <v>172</v>
      </c>
      <c r="F273" s="83" t="s">
        <v>289</v>
      </c>
      <c r="G273" s="83" t="s">
        <v>148</v>
      </c>
      <c r="H273" s="83"/>
      <c r="I273" s="70">
        <f>I275+I276</f>
        <v>77142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109810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f>W275+W276</f>
        <v>70618</v>
      </c>
      <c r="X273" s="80"/>
      <c r="Y273" s="80"/>
      <c r="Z273" s="81"/>
      <c r="AA273" s="80"/>
      <c r="AB273" s="81"/>
      <c r="AC273" s="80"/>
      <c r="AD273" s="91">
        <f>I273-W273</f>
        <v>6524</v>
      </c>
      <c r="AE273" s="91">
        <f>I273-W273</f>
        <v>6524</v>
      </c>
    </row>
    <row r="274" spans="1:31" ht="25.5" hidden="1">
      <c r="A274" s="82" t="s">
        <v>235</v>
      </c>
      <c r="B274" s="78" t="s">
        <v>15</v>
      </c>
      <c r="C274" s="83" t="s">
        <v>62</v>
      </c>
      <c r="D274" s="83" t="s">
        <v>121</v>
      </c>
      <c r="E274" s="83" t="s">
        <v>172</v>
      </c>
      <c r="F274" s="83" t="s">
        <v>289</v>
      </c>
      <c r="G274" s="83" t="s">
        <v>149</v>
      </c>
      <c r="H274" s="83"/>
      <c r="I274" s="70">
        <v>32000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109810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44642</v>
      </c>
      <c r="X274" s="80"/>
      <c r="Y274" s="80"/>
      <c r="Z274" s="81"/>
      <c r="AA274" s="80"/>
      <c r="AB274" s="81"/>
      <c r="AC274" s="80"/>
      <c r="AD274" s="91">
        <v>30900</v>
      </c>
      <c r="AE274" s="91">
        <v>3000</v>
      </c>
    </row>
    <row r="275" spans="1:31" ht="25.5">
      <c r="A275" s="82" t="s">
        <v>427</v>
      </c>
      <c r="B275" s="78" t="s">
        <v>15</v>
      </c>
      <c r="C275" s="83" t="s">
        <v>62</v>
      </c>
      <c r="D275" s="83" t="s">
        <v>121</v>
      </c>
      <c r="E275" s="83" t="s">
        <v>172</v>
      </c>
      <c r="F275" s="83" t="s">
        <v>289</v>
      </c>
      <c r="G275" s="83" t="s">
        <v>149</v>
      </c>
      <c r="H275" s="83"/>
      <c r="I275" s="70">
        <v>57587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109810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54567</v>
      </c>
      <c r="X275" s="80"/>
      <c r="Y275" s="80"/>
      <c r="Z275" s="81"/>
      <c r="AA275" s="80"/>
      <c r="AB275" s="81"/>
      <c r="AC275" s="80"/>
      <c r="AD275" s="91">
        <f>I275-W275</f>
        <v>3020</v>
      </c>
      <c r="AE275" s="91">
        <f>I275-W275</f>
        <v>3020</v>
      </c>
    </row>
    <row r="276" spans="1:31" ht="33.75" customHeight="1">
      <c r="A276" s="82" t="s">
        <v>428</v>
      </c>
      <c r="B276" s="78" t="s">
        <v>15</v>
      </c>
      <c r="C276" s="83" t="s">
        <v>62</v>
      </c>
      <c r="D276" s="83" t="s">
        <v>121</v>
      </c>
      <c r="E276" s="83" t="s">
        <v>172</v>
      </c>
      <c r="F276" s="83" t="s">
        <v>289</v>
      </c>
      <c r="G276" s="83" t="s">
        <v>150</v>
      </c>
      <c r="H276" s="83"/>
      <c r="I276" s="70">
        <v>19555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109810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16051</v>
      </c>
      <c r="X276" s="80"/>
      <c r="Y276" s="80"/>
      <c r="Z276" s="81"/>
      <c r="AA276" s="80"/>
      <c r="AB276" s="81"/>
      <c r="AC276" s="80"/>
      <c r="AD276" s="91">
        <v>3000</v>
      </c>
      <c r="AE276" s="91">
        <f>I276-W276</f>
        <v>3504</v>
      </c>
    </row>
    <row r="277" spans="1:31" ht="12.75">
      <c r="A277" s="82" t="s">
        <v>240</v>
      </c>
      <c r="B277" s="78" t="s">
        <v>15</v>
      </c>
      <c r="C277" s="83" t="s">
        <v>62</v>
      </c>
      <c r="D277" s="83" t="s">
        <v>121</v>
      </c>
      <c r="E277" s="83" t="s">
        <v>172</v>
      </c>
      <c r="F277" s="83" t="s">
        <v>138</v>
      </c>
      <c r="G277" s="83" t="s">
        <v>59</v>
      </c>
      <c r="H277" s="83"/>
      <c r="I277" s="70">
        <f>I281+I287</f>
        <v>428569.35</v>
      </c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>
        <f>W281+W287</f>
        <v>156477.21</v>
      </c>
      <c r="X277" s="80"/>
      <c r="Y277" s="80"/>
      <c r="Z277" s="81"/>
      <c r="AA277" s="80"/>
      <c r="AB277" s="81"/>
      <c r="AC277" s="80"/>
      <c r="AD277" s="91">
        <f>I277-W277</f>
        <v>272092.14</v>
      </c>
      <c r="AE277" s="91">
        <f>I277-W277</f>
        <v>272092.14</v>
      </c>
    </row>
    <row r="278" spans="1:31" ht="12" customHeight="1">
      <c r="A278" s="82" t="s">
        <v>222</v>
      </c>
      <c r="B278" s="78" t="s">
        <v>15</v>
      </c>
      <c r="C278" s="83" t="s">
        <v>62</v>
      </c>
      <c r="D278" s="83" t="s">
        <v>121</v>
      </c>
      <c r="E278" s="83" t="s">
        <v>172</v>
      </c>
      <c r="F278" s="83" t="s">
        <v>138</v>
      </c>
      <c r="G278" s="83" t="s">
        <v>141</v>
      </c>
      <c r="H278" s="83"/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2250432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80"/>
      <c r="Y278" s="80"/>
      <c r="Z278" s="81"/>
      <c r="AA278" s="80"/>
      <c r="AB278" s="81"/>
      <c r="AC278" s="80"/>
      <c r="AD278" s="91">
        <v>0</v>
      </c>
      <c r="AE278" s="91">
        <v>0</v>
      </c>
    </row>
    <row r="279" spans="1:31" ht="15" customHeight="1">
      <c r="A279" s="82" t="s">
        <v>227</v>
      </c>
      <c r="B279" s="78" t="s">
        <v>15</v>
      </c>
      <c r="C279" s="83" t="s">
        <v>62</v>
      </c>
      <c r="D279" s="83" t="s">
        <v>121</v>
      </c>
      <c r="E279" s="83" t="s">
        <v>172</v>
      </c>
      <c r="F279" s="83" t="s">
        <v>138</v>
      </c>
      <c r="G279" s="83" t="s">
        <v>142</v>
      </c>
      <c r="H279" s="83"/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1560000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80"/>
      <c r="Y279" s="80"/>
      <c r="Z279" s="81"/>
      <c r="AA279" s="80"/>
      <c r="AB279" s="81"/>
      <c r="AC279" s="80"/>
      <c r="AD279" s="91">
        <v>0</v>
      </c>
      <c r="AE279" s="91">
        <f>J279-X279</f>
        <v>0</v>
      </c>
    </row>
    <row r="280" spans="1:31" ht="13.5" customHeight="1">
      <c r="A280" s="82" t="s">
        <v>230</v>
      </c>
      <c r="B280" s="78" t="s">
        <v>15</v>
      </c>
      <c r="C280" s="83" t="s">
        <v>62</v>
      </c>
      <c r="D280" s="83" t="s">
        <v>121</v>
      </c>
      <c r="E280" s="83" t="s">
        <v>172</v>
      </c>
      <c r="F280" s="83" t="s">
        <v>138</v>
      </c>
      <c r="G280" s="83" t="s">
        <v>143</v>
      </c>
      <c r="H280" s="83"/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360000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80"/>
      <c r="Y280" s="80"/>
      <c r="Z280" s="81"/>
      <c r="AA280" s="80"/>
      <c r="AB280" s="81"/>
      <c r="AC280" s="80"/>
      <c r="AD280" s="91">
        <v>0</v>
      </c>
      <c r="AE280" s="91">
        <v>0</v>
      </c>
    </row>
    <row r="281" spans="1:31" ht="12.75">
      <c r="A281" s="82" t="s">
        <v>223</v>
      </c>
      <c r="B281" s="78" t="s">
        <v>15</v>
      </c>
      <c r="C281" s="83" t="s">
        <v>62</v>
      </c>
      <c r="D281" s="83" t="s">
        <v>121</v>
      </c>
      <c r="E281" s="83" t="s">
        <v>172</v>
      </c>
      <c r="F281" s="83" t="s">
        <v>138</v>
      </c>
      <c r="G281" s="83" t="s">
        <v>139</v>
      </c>
      <c r="H281" s="83"/>
      <c r="I281" s="70">
        <f>I282+I283+I284+I285</f>
        <v>384211.35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690432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f>W283+W284+W285</f>
        <v>146587.21</v>
      </c>
      <c r="X281" s="80"/>
      <c r="Y281" s="80"/>
      <c r="Z281" s="81"/>
      <c r="AA281" s="80"/>
      <c r="AB281" s="81"/>
      <c r="AC281" s="80"/>
      <c r="AD281" s="91">
        <f>I281-W281</f>
        <v>237624.13999999998</v>
      </c>
      <c r="AE281" s="91">
        <f>I281-W281</f>
        <v>237624.13999999998</v>
      </c>
    </row>
    <row r="282" spans="1:31" ht="17.25" customHeight="1">
      <c r="A282" s="82" t="s">
        <v>241</v>
      </c>
      <c r="B282" s="78" t="s">
        <v>15</v>
      </c>
      <c r="C282" s="83" t="s">
        <v>62</v>
      </c>
      <c r="D282" s="83" t="s">
        <v>121</v>
      </c>
      <c r="E282" s="83" t="s">
        <v>172</v>
      </c>
      <c r="F282" s="83" t="s">
        <v>138</v>
      </c>
      <c r="G282" s="83" t="s">
        <v>151</v>
      </c>
      <c r="H282" s="83"/>
      <c r="I282" s="70">
        <v>26600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50000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80"/>
      <c r="Y282" s="80"/>
      <c r="Z282" s="81"/>
      <c r="AA282" s="80"/>
      <c r="AB282" s="81"/>
      <c r="AC282" s="80"/>
      <c r="AD282" s="91">
        <v>42400</v>
      </c>
      <c r="AE282" s="91">
        <f>I282-W282</f>
        <v>26600</v>
      </c>
    </row>
    <row r="283" spans="1:31" ht="26.25" customHeight="1">
      <c r="A283" s="82" t="s">
        <v>429</v>
      </c>
      <c r="B283" s="78" t="s">
        <v>15</v>
      </c>
      <c r="C283" s="83" t="s">
        <v>62</v>
      </c>
      <c r="D283" s="83" t="s">
        <v>121</v>
      </c>
      <c r="E283" s="83" t="s">
        <v>172</v>
      </c>
      <c r="F283" s="83" t="s">
        <v>138</v>
      </c>
      <c r="G283" s="83" t="s">
        <v>145</v>
      </c>
      <c r="H283" s="83"/>
      <c r="I283" s="70">
        <v>205111.35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322100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62397.37</v>
      </c>
      <c r="X283" s="80"/>
      <c r="Y283" s="80"/>
      <c r="Z283" s="81"/>
      <c r="AA283" s="80"/>
      <c r="AB283" s="81"/>
      <c r="AC283" s="80"/>
      <c r="AD283" s="91">
        <f>I283-W283</f>
        <v>142713.98</v>
      </c>
      <c r="AE283" s="91">
        <f>I283-W283</f>
        <v>142713.98</v>
      </c>
    </row>
    <row r="284" spans="1:31" ht="37.5" customHeight="1">
      <c r="A284" s="82" t="s">
        <v>430</v>
      </c>
      <c r="B284" s="78" t="s">
        <v>15</v>
      </c>
      <c r="C284" s="83" t="s">
        <v>62</v>
      </c>
      <c r="D284" s="83" t="s">
        <v>121</v>
      </c>
      <c r="E284" s="83" t="s">
        <v>172</v>
      </c>
      <c r="F284" s="83" t="s">
        <v>138</v>
      </c>
      <c r="G284" s="83" t="s">
        <v>146</v>
      </c>
      <c r="H284" s="83"/>
      <c r="I284" s="70">
        <v>127000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179800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77748.84</v>
      </c>
      <c r="X284" s="80"/>
      <c r="Y284" s="80"/>
      <c r="Z284" s="81"/>
      <c r="AA284" s="80"/>
      <c r="AB284" s="81"/>
      <c r="AC284" s="80"/>
      <c r="AD284" s="91">
        <f>I284-W284</f>
        <v>49251.16</v>
      </c>
      <c r="AE284" s="91">
        <f>I284-W284</f>
        <v>49251.16</v>
      </c>
    </row>
    <row r="285" spans="1:31" ht="12.75" customHeight="1">
      <c r="A285" s="82" t="s">
        <v>224</v>
      </c>
      <c r="B285" s="78" t="s">
        <v>15</v>
      </c>
      <c r="C285" s="83" t="s">
        <v>62</v>
      </c>
      <c r="D285" s="83" t="s">
        <v>121</v>
      </c>
      <c r="E285" s="83" t="s">
        <v>172</v>
      </c>
      <c r="F285" s="83" t="s">
        <v>138</v>
      </c>
      <c r="G285" s="83" t="s">
        <v>140</v>
      </c>
      <c r="H285" s="83"/>
      <c r="I285" s="70">
        <v>25500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138532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6441</v>
      </c>
      <c r="X285" s="80"/>
      <c r="Y285" s="80"/>
      <c r="Z285" s="81"/>
      <c r="AA285" s="80"/>
      <c r="AB285" s="81"/>
      <c r="AC285" s="80"/>
      <c r="AD285" s="91">
        <f>I285-W285</f>
        <v>19059</v>
      </c>
      <c r="AE285" s="91">
        <f>I285-W285</f>
        <v>19059</v>
      </c>
    </row>
    <row r="286" spans="1:31" ht="12.75" hidden="1">
      <c r="A286" s="82" t="s">
        <v>224</v>
      </c>
      <c r="B286" s="78" t="s">
        <v>15</v>
      </c>
      <c r="C286" s="83" t="s">
        <v>62</v>
      </c>
      <c r="D286" s="83" t="s">
        <v>121</v>
      </c>
      <c r="E286" s="83" t="s">
        <v>172</v>
      </c>
      <c r="F286" s="83" t="s">
        <v>138</v>
      </c>
      <c r="G286" s="83" t="s">
        <v>147</v>
      </c>
      <c r="H286" s="83"/>
      <c r="I286" s="70">
        <v>1000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138532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270.72</v>
      </c>
      <c r="X286" s="80"/>
      <c r="Y286" s="80"/>
      <c r="Z286" s="81"/>
      <c r="AA286" s="80"/>
      <c r="AB286" s="81"/>
      <c r="AC286" s="80"/>
      <c r="AD286" s="91">
        <v>729.28</v>
      </c>
      <c r="AE286" s="91">
        <f>J286-X286</f>
        <v>0</v>
      </c>
    </row>
    <row r="287" spans="1:31" ht="11.25" customHeight="1">
      <c r="A287" s="82" t="s">
        <v>235</v>
      </c>
      <c r="B287" s="78" t="s">
        <v>15</v>
      </c>
      <c r="C287" s="83" t="s">
        <v>62</v>
      </c>
      <c r="D287" s="83" t="s">
        <v>121</v>
      </c>
      <c r="E287" s="83" t="s">
        <v>172</v>
      </c>
      <c r="F287" s="83" t="s">
        <v>138</v>
      </c>
      <c r="G287" s="83" t="s">
        <v>148</v>
      </c>
      <c r="H287" s="83"/>
      <c r="I287" s="70">
        <f>I288+I289</f>
        <v>44358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109810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9890</v>
      </c>
      <c r="X287" s="80"/>
      <c r="Y287" s="80"/>
      <c r="Z287" s="81"/>
      <c r="AA287" s="80"/>
      <c r="AB287" s="81"/>
      <c r="AC287" s="80"/>
      <c r="AD287" s="91">
        <f>I287-W287</f>
        <v>34468</v>
      </c>
      <c r="AE287" s="91">
        <f>I287-W287</f>
        <v>34468</v>
      </c>
    </row>
    <row r="288" spans="1:31" ht="12.75" customHeight="1">
      <c r="A288" s="82" t="s">
        <v>431</v>
      </c>
      <c r="B288" s="78" t="s">
        <v>15</v>
      </c>
      <c r="C288" s="83" t="s">
        <v>62</v>
      </c>
      <c r="D288" s="83" t="s">
        <v>121</v>
      </c>
      <c r="E288" s="83" t="s">
        <v>172</v>
      </c>
      <c r="F288" s="83" t="s">
        <v>138</v>
      </c>
      <c r="G288" s="83" t="s">
        <v>149</v>
      </c>
      <c r="H288" s="83"/>
      <c r="I288" s="70">
        <v>27358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109810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9500</v>
      </c>
      <c r="X288" s="80"/>
      <c r="Y288" s="80"/>
      <c r="Z288" s="81"/>
      <c r="AA288" s="80"/>
      <c r="AB288" s="81"/>
      <c r="AC288" s="80"/>
      <c r="AD288" s="91">
        <f>I288-W288</f>
        <v>17858</v>
      </c>
      <c r="AE288" s="92">
        <f>I288-W288</f>
        <v>17858</v>
      </c>
    </row>
    <row r="289" spans="1:31" ht="12.75">
      <c r="A289" s="82" t="s">
        <v>432</v>
      </c>
      <c r="B289" s="78" t="s">
        <v>15</v>
      </c>
      <c r="C289" s="83" t="s">
        <v>62</v>
      </c>
      <c r="D289" s="83" t="s">
        <v>121</v>
      </c>
      <c r="E289" s="83" t="s">
        <v>172</v>
      </c>
      <c r="F289" s="83" t="s">
        <v>138</v>
      </c>
      <c r="G289" s="83" t="s">
        <v>150</v>
      </c>
      <c r="H289" s="83"/>
      <c r="I289" s="70">
        <v>17000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50000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390</v>
      </c>
      <c r="X289" s="80"/>
      <c r="Y289" s="80"/>
      <c r="Z289" s="81"/>
      <c r="AA289" s="80"/>
      <c r="AB289" s="81"/>
      <c r="AC289" s="80"/>
      <c r="AD289" s="91">
        <v>19610</v>
      </c>
      <c r="AE289" s="91">
        <f>I289-W289</f>
        <v>16610</v>
      </c>
    </row>
    <row r="290" spans="1:31" ht="12.75">
      <c r="A290" s="87" t="s">
        <v>292</v>
      </c>
      <c r="B290" s="88"/>
      <c r="C290" s="79" t="s">
        <v>62</v>
      </c>
      <c r="D290" s="79" t="s">
        <v>122</v>
      </c>
      <c r="E290" s="79" t="s">
        <v>219</v>
      </c>
      <c r="F290" s="79" t="s">
        <v>59</v>
      </c>
      <c r="G290" s="79" t="s">
        <v>59</v>
      </c>
      <c r="H290" s="79"/>
      <c r="I290" s="89">
        <v>99500</v>
      </c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>
        <v>99500</v>
      </c>
      <c r="X290" s="80"/>
      <c r="Y290" s="80"/>
      <c r="Z290" s="81"/>
      <c r="AA290" s="80"/>
      <c r="AB290" s="81"/>
      <c r="AC290" s="80"/>
      <c r="AD290" s="92">
        <v>0</v>
      </c>
      <c r="AE290" s="91">
        <f>I290-W290</f>
        <v>0</v>
      </c>
    </row>
    <row r="291" spans="1:31" ht="25.5">
      <c r="A291" s="82" t="s">
        <v>267</v>
      </c>
      <c r="B291" s="78" t="s">
        <v>15</v>
      </c>
      <c r="C291" s="83" t="s">
        <v>62</v>
      </c>
      <c r="D291" s="83" t="s">
        <v>122</v>
      </c>
      <c r="E291" s="83" t="s">
        <v>137</v>
      </c>
      <c r="F291" s="83" t="s">
        <v>173</v>
      </c>
      <c r="G291" s="83" t="s">
        <v>59</v>
      </c>
      <c r="H291" s="83"/>
      <c r="I291" s="70">
        <v>67500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70000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67500</v>
      </c>
      <c r="X291" s="80"/>
      <c r="Y291" s="80"/>
      <c r="Z291" s="81"/>
      <c r="AA291" s="80"/>
      <c r="AB291" s="81"/>
      <c r="AC291" s="80"/>
      <c r="AD291" s="91">
        <v>0</v>
      </c>
      <c r="AE291" s="91">
        <v>0</v>
      </c>
    </row>
    <row r="292" spans="1:31" ht="12.75">
      <c r="A292" s="82" t="s">
        <v>222</v>
      </c>
      <c r="B292" s="78" t="s">
        <v>15</v>
      </c>
      <c r="C292" s="83" t="s">
        <v>62</v>
      </c>
      <c r="D292" s="83" t="s">
        <v>122</v>
      </c>
      <c r="E292" s="83" t="s">
        <v>137</v>
      </c>
      <c r="F292" s="83" t="s">
        <v>173</v>
      </c>
      <c r="G292" s="83" t="s">
        <v>15</v>
      </c>
      <c r="H292" s="83"/>
      <c r="I292" s="70">
        <v>67500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70000</v>
      </c>
      <c r="Q292" s="70">
        <v>0</v>
      </c>
      <c r="R292" s="70">
        <v>0</v>
      </c>
      <c r="S292" s="70">
        <v>0</v>
      </c>
      <c r="T292" s="70">
        <v>0</v>
      </c>
      <c r="U292" s="70">
        <v>0</v>
      </c>
      <c r="V292" s="70">
        <v>0</v>
      </c>
      <c r="W292" s="70">
        <v>67500</v>
      </c>
      <c r="X292" s="80"/>
      <c r="Y292" s="80"/>
      <c r="Z292" s="81"/>
      <c r="AA292" s="80"/>
      <c r="AB292" s="81"/>
      <c r="AC292" s="80"/>
      <c r="AD292" s="91">
        <v>0</v>
      </c>
      <c r="AE292" s="91">
        <v>0</v>
      </c>
    </row>
    <row r="293" spans="1:31" ht="12.75">
      <c r="A293" s="82" t="s">
        <v>433</v>
      </c>
      <c r="B293" s="78" t="s">
        <v>15</v>
      </c>
      <c r="C293" s="83" t="s">
        <v>62</v>
      </c>
      <c r="D293" s="83" t="s">
        <v>122</v>
      </c>
      <c r="E293" s="83" t="s">
        <v>137</v>
      </c>
      <c r="F293" s="83" t="s">
        <v>173</v>
      </c>
      <c r="G293" s="83" t="s">
        <v>147</v>
      </c>
      <c r="H293" s="83"/>
      <c r="I293" s="70">
        <v>67500</v>
      </c>
      <c r="J293" s="70">
        <v>0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70000</v>
      </c>
      <c r="Q293" s="70">
        <v>0</v>
      </c>
      <c r="R293" s="70">
        <v>0</v>
      </c>
      <c r="S293" s="70">
        <v>0</v>
      </c>
      <c r="T293" s="70">
        <v>0</v>
      </c>
      <c r="U293" s="70">
        <v>0</v>
      </c>
      <c r="V293" s="70">
        <v>0</v>
      </c>
      <c r="W293" s="70">
        <v>67500</v>
      </c>
      <c r="X293" s="80"/>
      <c r="Y293" s="80"/>
      <c r="Z293" s="81"/>
      <c r="AA293" s="80"/>
      <c r="AB293" s="81"/>
      <c r="AC293" s="80"/>
      <c r="AD293" s="91">
        <v>0</v>
      </c>
      <c r="AE293" s="91">
        <v>0</v>
      </c>
    </row>
    <row r="294" spans="1:31" ht="66" customHeight="1">
      <c r="A294" s="82" t="s">
        <v>269</v>
      </c>
      <c r="B294" s="78" t="s">
        <v>15</v>
      </c>
      <c r="C294" s="83" t="s">
        <v>62</v>
      </c>
      <c r="D294" s="83" t="s">
        <v>122</v>
      </c>
      <c r="E294" s="83" t="s">
        <v>174</v>
      </c>
      <c r="F294" s="83" t="s">
        <v>59</v>
      </c>
      <c r="G294" s="83" t="s">
        <v>59</v>
      </c>
      <c r="H294" s="83"/>
      <c r="I294" s="70">
        <v>32000</v>
      </c>
      <c r="J294" s="70">
        <v>0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32000</v>
      </c>
      <c r="Q294" s="70">
        <v>0</v>
      </c>
      <c r="R294" s="70">
        <v>0</v>
      </c>
      <c r="S294" s="70">
        <v>0</v>
      </c>
      <c r="T294" s="70">
        <v>0</v>
      </c>
      <c r="U294" s="70">
        <v>0</v>
      </c>
      <c r="V294" s="70">
        <v>0</v>
      </c>
      <c r="W294" s="70">
        <v>32000</v>
      </c>
      <c r="X294" s="80"/>
      <c r="Y294" s="80"/>
      <c r="Z294" s="81"/>
      <c r="AA294" s="80"/>
      <c r="AB294" s="81"/>
      <c r="AC294" s="80"/>
      <c r="AD294" s="91">
        <v>0</v>
      </c>
      <c r="AE294" s="92">
        <v>0</v>
      </c>
    </row>
    <row r="295" spans="1:31" ht="25.5">
      <c r="A295" s="82" t="s">
        <v>434</v>
      </c>
      <c r="B295" s="78" t="s">
        <v>15</v>
      </c>
      <c r="C295" s="83" t="s">
        <v>62</v>
      </c>
      <c r="D295" s="83" t="s">
        <v>122</v>
      </c>
      <c r="E295" s="83" t="s">
        <v>174</v>
      </c>
      <c r="F295" s="83" t="s">
        <v>175</v>
      </c>
      <c r="G295" s="83" t="s">
        <v>59</v>
      </c>
      <c r="H295" s="83"/>
      <c r="I295" s="70">
        <v>32000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32000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32000</v>
      </c>
      <c r="X295" s="80"/>
      <c r="Y295" s="80"/>
      <c r="Z295" s="81"/>
      <c r="AA295" s="80"/>
      <c r="AB295" s="81"/>
      <c r="AC295" s="80"/>
      <c r="AD295" s="91">
        <v>0</v>
      </c>
      <c r="AE295" s="91">
        <v>0</v>
      </c>
    </row>
    <row r="296" spans="1:31" ht="27.75" customHeight="1">
      <c r="A296" s="87" t="s">
        <v>271</v>
      </c>
      <c r="B296" s="88" t="s">
        <v>15</v>
      </c>
      <c r="C296" s="79" t="s">
        <v>62</v>
      </c>
      <c r="D296" s="79" t="s">
        <v>176</v>
      </c>
      <c r="E296" s="79" t="s">
        <v>219</v>
      </c>
      <c r="F296" s="79" t="s">
        <v>59</v>
      </c>
      <c r="G296" s="79" t="s">
        <v>59</v>
      </c>
      <c r="H296" s="79"/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50000</v>
      </c>
      <c r="Q296" s="89">
        <v>0</v>
      </c>
      <c r="R296" s="89">
        <v>0</v>
      </c>
      <c r="S296" s="89">
        <v>0</v>
      </c>
      <c r="T296" s="89">
        <v>0</v>
      </c>
      <c r="U296" s="89">
        <v>0</v>
      </c>
      <c r="V296" s="89">
        <v>0</v>
      </c>
      <c r="W296" s="89">
        <v>0</v>
      </c>
      <c r="X296" s="80"/>
      <c r="Y296" s="80"/>
      <c r="Z296" s="81"/>
      <c r="AA296" s="80"/>
      <c r="AB296" s="81"/>
      <c r="AC296" s="80"/>
      <c r="AD296" s="92">
        <v>0</v>
      </c>
      <c r="AE296" s="91">
        <v>0</v>
      </c>
    </row>
    <row r="297" spans="1:31" ht="27.75" customHeight="1">
      <c r="A297" s="82" t="s">
        <v>271</v>
      </c>
      <c r="B297" s="78" t="s">
        <v>15</v>
      </c>
      <c r="C297" s="83" t="s">
        <v>62</v>
      </c>
      <c r="D297" s="83" t="s">
        <v>176</v>
      </c>
      <c r="E297" s="83" t="s">
        <v>177</v>
      </c>
      <c r="F297" s="83" t="s">
        <v>59</v>
      </c>
      <c r="G297" s="83" t="s">
        <v>59</v>
      </c>
      <c r="H297" s="83"/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50000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80"/>
      <c r="Y297" s="80"/>
      <c r="Z297" s="81"/>
      <c r="AA297" s="80"/>
      <c r="AB297" s="81"/>
      <c r="AC297" s="80"/>
      <c r="AD297" s="91">
        <v>0</v>
      </c>
      <c r="AE297" s="91">
        <v>0</v>
      </c>
    </row>
    <row r="298" spans="1:31" ht="29.25" customHeight="1">
      <c r="A298" s="82" t="s">
        <v>271</v>
      </c>
      <c r="B298" s="78" t="s">
        <v>15</v>
      </c>
      <c r="C298" s="83" t="s">
        <v>62</v>
      </c>
      <c r="D298" s="83" t="s">
        <v>176</v>
      </c>
      <c r="E298" s="83" t="s">
        <v>177</v>
      </c>
      <c r="F298" s="83" t="s">
        <v>178</v>
      </c>
      <c r="G298" s="83" t="s">
        <v>59</v>
      </c>
      <c r="H298" s="83"/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50000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80"/>
      <c r="Y298" s="80"/>
      <c r="Z298" s="81"/>
      <c r="AA298" s="80"/>
      <c r="AB298" s="81"/>
      <c r="AC298" s="80"/>
      <c r="AD298" s="91">
        <v>0</v>
      </c>
      <c r="AE298" s="91">
        <v>0</v>
      </c>
    </row>
    <row r="299" spans="1:31" ht="12.75">
      <c r="A299" s="82" t="s">
        <v>222</v>
      </c>
      <c r="B299" s="78" t="s">
        <v>15</v>
      </c>
      <c r="C299" s="83" t="s">
        <v>62</v>
      </c>
      <c r="D299" s="83" t="s">
        <v>176</v>
      </c>
      <c r="E299" s="83" t="s">
        <v>177</v>
      </c>
      <c r="F299" s="83" t="s">
        <v>178</v>
      </c>
      <c r="G299" s="83" t="s">
        <v>15</v>
      </c>
      <c r="H299" s="83"/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50000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80"/>
      <c r="Y299" s="80"/>
      <c r="Z299" s="81"/>
      <c r="AA299" s="80"/>
      <c r="AB299" s="81"/>
      <c r="AC299" s="80"/>
      <c r="AD299" s="91">
        <v>0</v>
      </c>
      <c r="AE299" s="91">
        <v>0</v>
      </c>
    </row>
    <row r="300" spans="1:31" ht="12.75">
      <c r="A300" s="82" t="s">
        <v>223</v>
      </c>
      <c r="B300" s="78" t="s">
        <v>15</v>
      </c>
      <c r="C300" s="83" t="s">
        <v>62</v>
      </c>
      <c r="D300" s="83" t="s">
        <v>176</v>
      </c>
      <c r="E300" s="83" t="s">
        <v>177</v>
      </c>
      <c r="F300" s="83" t="s">
        <v>178</v>
      </c>
      <c r="G300" s="83" t="s">
        <v>139</v>
      </c>
      <c r="H300" s="83"/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50000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80"/>
      <c r="Y300" s="80"/>
      <c r="Z300" s="81"/>
      <c r="AA300" s="80"/>
      <c r="AB300" s="81"/>
      <c r="AC300" s="80"/>
      <c r="AD300" s="91">
        <v>0</v>
      </c>
      <c r="AE300" s="91">
        <v>0</v>
      </c>
    </row>
    <row r="301" spans="1:31" ht="17.25" customHeight="1">
      <c r="A301" s="82" t="s">
        <v>232</v>
      </c>
      <c r="B301" s="78" t="s">
        <v>15</v>
      </c>
      <c r="C301" s="83" t="s">
        <v>62</v>
      </c>
      <c r="D301" s="83" t="s">
        <v>176</v>
      </c>
      <c r="E301" s="83" t="s">
        <v>177</v>
      </c>
      <c r="F301" s="83" t="s">
        <v>178</v>
      </c>
      <c r="G301" s="83" t="s">
        <v>146</v>
      </c>
      <c r="H301" s="83"/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50000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80"/>
      <c r="Y301" s="80"/>
      <c r="Z301" s="81"/>
      <c r="AA301" s="80"/>
      <c r="AB301" s="81"/>
      <c r="AC301" s="80"/>
      <c r="AD301" s="91">
        <v>0</v>
      </c>
      <c r="AE301" s="91">
        <v>0</v>
      </c>
    </row>
    <row r="302" spans="1:31" ht="16.5" customHeight="1">
      <c r="A302" s="71" t="s">
        <v>24</v>
      </c>
      <c r="B302" s="84">
        <v>450</v>
      </c>
      <c r="C302" s="121" t="s">
        <v>23</v>
      </c>
      <c r="D302" s="122"/>
      <c r="E302" s="122"/>
      <c r="F302" s="122"/>
      <c r="G302" s="123"/>
      <c r="H302" s="85"/>
      <c r="I302" s="86">
        <v>-2571152.21</v>
      </c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6">
        <v>-479007.32</v>
      </c>
      <c r="X302" s="85"/>
      <c r="Y302" s="85"/>
      <c r="Z302" s="85"/>
      <c r="AA302" s="85"/>
      <c r="AB302" s="85"/>
      <c r="AC302" s="85"/>
      <c r="AD302" s="93"/>
      <c r="AE302" s="93" t="s">
        <v>23</v>
      </c>
    </row>
  </sheetData>
  <sheetProtection/>
  <mergeCells count="14">
    <mergeCell ref="I3:I4"/>
    <mergeCell ref="V3:V4"/>
    <mergeCell ref="W3:W4"/>
    <mergeCell ref="AC3:AC4"/>
    <mergeCell ref="AD3:AD4"/>
    <mergeCell ref="C5:G5"/>
    <mergeCell ref="C6:G6"/>
    <mergeCell ref="AE3:AE4"/>
    <mergeCell ref="C302:G302"/>
    <mergeCell ref="A1:AA1"/>
    <mergeCell ref="A2:AC2"/>
    <mergeCell ref="A3:A4"/>
    <mergeCell ref="B3:B4"/>
    <mergeCell ref="C3:G4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0">
      <selection activeCell="J10" sqref="J10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6.00390625" style="1" customWidth="1"/>
    <col min="10" max="10" width="13.375" style="1" customWidth="1"/>
    <col min="11" max="11" width="11.75390625" style="0" customWidth="1"/>
  </cols>
  <sheetData>
    <row r="1" ht="12.75">
      <c r="J1" s="31" t="s">
        <v>40</v>
      </c>
    </row>
    <row r="2" spans="1:11" ht="15">
      <c r="A2" s="27" t="s">
        <v>39</v>
      </c>
      <c r="B2" s="27"/>
      <c r="D2" s="11"/>
      <c r="E2" s="11"/>
      <c r="F2" s="11"/>
      <c r="G2" s="11"/>
      <c r="H2" s="11"/>
      <c r="I2" s="10"/>
      <c r="K2" s="31"/>
    </row>
    <row r="3" spans="1:11" ht="11.25" customHeight="1">
      <c r="A3" s="26"/>
      <c r="B3" s="26"/>
      <c r="C3" s="29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9</v>
      </c>
      <c r="D4" s="135" t="s">
        <v>7</v>
      </c>
      <c r="E4" s="136"/>
      <c r="F4" s="136"/>
      <c r="G4" s="136"/>
      <c r="H4" s="137"/>
      <c r="I4" s="6" t="s">
        <v>44</v>
      </c>
      <c r="J4" s="36"/>
      <c r="K4" s="35" t="s">
        <v>28</v>
      </c>
    </row>
    <row r="5" spans="1:11" ht="10.5" customHeight="1">
      <c r="A5" s="8" t="s">
        <v>5</v>
      </c>
      <c r="B5" s="8"/>
      <c r="C5" s="8" t="s">
        <v>10</v>
      </c>
      <c r="D5" s="138" t="s">
        <v>8</v>
      </c>
      <c r="E5" s="139"/>
      <c r="F5" s="139"/>
      <c r="G5" s="139"/>
      <c r="H5" s="140"/>
      <c r="I5" s="6" t="s">
        <v>45</v>
      </c>
      <c r="J5" s="6" t="s">
        <v>32</v>
      </c>
      <c r="K5" s="17" t="s">
        <v>3</v>
      </c>
    </row>
    <row r="6" spans="1:11" ht="10.5" customHeight="1">
      <c r="A6" s="8"/>
      <c r="B6" s="8"/>
      <c r="C6" s="8" t="s">
        <v>11</v>
      </c>
      <c r="D6" s="138" t="s">
        <v>52</v>
      </c>
      <c r="E6" s="139"/>
      <c r="F6" s="139"/>
      <c r="G6" s="139"/>
      <c r="H6" s="140"/>
      <c r="I6" s="6" t="s">
        <v>3</v>
      </c>
      <c r="J6" s="6"/>
      <c r="K6" s="17"/>
    </row>
    <row r="7" spans="1:11" ht="10.5" customHeight="1">
      <c r="A7" s="8"/>
      <c r="B7" s="8"/>
      <c r="C7" s="8"/>
      <c r="D7" s="138" t="s">
        <v>53</v>
      </c>
      <c r="E7" s="139"/>
      <c r="F7" s="139"/>
      <c r="G7" s="139"/>
      <c r="H7" s="140"/>
      <c r="I7" s="6"/>
      <c r="J7" s="6"/>
      <c r="K7" s="17"/>
    </row>
    <row r="8" spans="1:11" ht="10.5" customHeight="1">
      <c r="A8" s="8"/>
      <c r="B8" s="8"/>
      <c r="C8" s="8"/>
      <c r="D8" s="141" t="s">
        <v>54</v>
      </c>
      <c r="E8" s="142"/>
      <c r="F8" s="142"/>
      <c r="G8" s="142"/>
      <c r="H8" s="143"/>
      <c r="I8" s="6"/>
      <c r="J8" s="6"/>
      <c r="K8" s="17"/>
    </row>
    <row r="9" spans="1:11" ht="9.75" customHeight="1" thickBot="1">
      <c r="A9" s="4">
        <v>1</v>
      </c>
      <c r="B9" s="37"/>
      <c r="C9" s="9">
        <v>2</v>
      </c>
      <c r="D9" s="144">
        <v>3</v>
      </c>
      <c r="E9" s="145"/>
      <c r="F9" s="145"/>
      <c r="G9" s="145"/>
      <c r="H9" s="146"/>
      <c r="I9" s="5" t="s">
        <v>2</v>
      </c>
      <c r="J9" s="5" t="s">
        <v>36</v>
      </c>
      <c r="K9" s="18" t="s">
        <v>37</v>
      </c>
    </row>
    <row r="10" spans="1:11" ht="31.5" customHeight="1">
      <c r="A10" s="41" t="s">
        <v>12</v>
      </c>
      <c r="B10" s="30"/>
      <c r="C10" s="42" t="s">
        <v>16</v>
      </c>
      <c r="D10" s="132" t="s">
        <v>43</v>
      </c>
      <c r="E10" s="133"/>
      <c r="F10" s="133"/>
      <c r="G10" s="133"/>
      <c r="H10" s="134"/>
      <c r="I10" s="38">
        <v>2571152.21</v>
      </c>
      <c r="J10" s="86">
        <v>479007.32</v>
      </c>
      <c r="K10" s="38">
        <f>I10-J10</f>
        <v>2092144.89</v>
      </c>
    </row>
    <row r="11" spans="1:11" ht="18" customHeight="1">
      <c r="A11" s="41" t="s">
        <v>19</v>
      </c>
      <c r="B11" s="30"/>
      <c r="C11" s="42"/>
      <c r="D11" s="132"/>
      <c r="E11" s="133"/>
      <c r="F11" s="133"/>
      <c r="G11" s="133"/>
      <c r="H11" s="134"/>
      <c r="I11" s="38">
        <v>0</v>
      </c>
      <c r="J11" s="39">
        <v>0</v>
      </c>
      <c r="K11" s="40">
        <v>0</v>
      </c>
    </row>
    <row r="12" spans="1:11" ht="22.5">
      <c r="A12" s="41" t="s">
        <v>25</v>
      </c>
      <c r="B12" s="30"/>
      <c r="C12" s="42" t="s">
        <v>20</v>
      </c>
      <c r="D12" s="132" t="s">
        <v>43</v>
      </c>
      <c r="E12" s="133"/>
      <c r="F12" s="133"/>
      <c r="G12" s="133"/>
      <c r="H12" s="134"/>
      <c r="I12" s="38">
        <f>I13</f>
        <v>0</v>
      </c>
      <c r="J12" s="39">
        <v>0</v>
      </c>
      <c r="K12" s="40">
        <v>0</v>
      </c>
    </row>
    <row r="13" spans="1:11" ht="12.75">
      <c r="A13" s="44" t="s">
        <v>48</v>
      </c>
      <c r="B13" s="30">
        <v>3</v>
      </c>
      <c r="C13" s="42"/>
      <c r="D13" s="47"/>
      <c r="E13" s="48"/>
      <c r="F13" s="48"/>
      <c r="G13" s="48"/>
      <c r="H13" s="45"/>
      <c r="I13" s="38"/>
      <c r="J13" s="39"/>
      <c r="K13" s="40"/>
    </row>
    <row r="14" spans="1:11" ht="21" customHeight="1">
      <c r="A14" s="41" t="s">
        <v>26</v>
      </c>
      <c r="B14" s="30"/>
      <c r="C14" s="42" t="s">
        <v>21</v>
      </c>
      <c r="D14" s="111" t="s">
        <v>43</v>
      </c>
      <c r="E14" s="112"/>
      <c r="F14" s="112"/>
      <c r="G14" s="112"/>
      <c r="H14" s="113"/>
      <c r="I14" s="38"/>
      <c r="J14" s="39"/>
      <c r="K14" s="40"/>
    </row>
    <row r="15" spans="1:11" ht="12" customHeight="1">
      <c r="A15" s="41" t="s">
        <v>18</v>
      </c>
      <c r="B15" s="30"/>
      <c r="C15" s="46"/>
      <c r="D15" s="49"/>
      <c r="E15" s="50"/>
      <c r="F15" s="50"/>
      <c r="G15" s="50"/>
      <c r="H15" s="51"/>
      <c r="I15" s="38"/>
      <c r="J15" s="39"/>
      <c r="K15" s="40"/>
    </row>
    <row r="16" spans="1:11" ht="22.5">
      <c r="A16" s="41" t="s">
        <v>22</v>
      </c>
      <c r="B16" s="30">
        <v>4</v>
      </c>
      <c r="C16" s="42" t="s">
        <v>17</v>
      </c>
      <c r="D16" s="47"/>
      <c r="E16" s="48"/>
      <c r="F16" s="48"/>
      <c r="G16" s="48"/>
      <c r="H16" s="45"/>
      <c r="I16" s="38">
        <v>2571152.21</v>
      </c>
      <c r="J16" s="86">
        <v>479007.32</v>
      </c>
      <c r="K16" s="38">
        <f>I16-J16</f>
        <v>2092144.89</v>
      </c>
    </row>
    <row r="17" spans="1:11" ht="33.75">
      <c r="A17" s="41" t="s">
        <v>159</v>
      </c>
      <c r="B17" s="30">
        <v>4</v>
      </c>
      <c r="C17" s="42" t="s">
        <v>17</v>
      </c>
      <c r="D17" s="47" t="s">
        <v>59</v>
      </c>
      <c r="E17" s="48" t="s">
        <v>154</v>
      </c>
      <c r="F17" s="48" t="s">
        <v>85</v>
      </c>
      <c r="G17" s="48" t="s">
        <v>88</v>
      </c>
      <c r="H17" s="45" t="s">
        <v>59</v>
      </c>
      <c r="I17" s="38">
        <v>2571152.21</v>
      </c>
      <c r="J17" s="86">
        <v>479007.32</v>
      </c>
      <c r="K17" s="38">
        <f>I17-J17</f>
        <v>2092144.89</v>
      </c>
    </row>
    <row r="18" spans="1:11" ht="22.5">
      <c r="A18" s="41" t="s">
        <v>358</v>
      </c>
      <c r="B18" s="30">
        <v>4</v>
      </c>
      <c r="C18" s="42" t="s">
        <v>55</v>
      </c>
      <c r="D18" s="47" t="s">
        <v>59</v>
      </c>
      <c r="E18" s="48" t="s">
        <v>154</v>
      </c>
      <c r="F18" s="48" t="s">
        <v>85</v>
      </c>
      <c r="G18" s="48" t="s">
        <v>88</v>
      </c>
      <c r="H18" s="45" t="s">
        <v>16</v>
      </c>
      <c r="I18" s="38">
        <v>-31844688</v>
      </c>
      <c r="J18" s="39">
        <v>-11423795.19</v>
      </c>
      <c r="K18" s="90" t="s">
        <v>43</v>
      </c>
    </row>
    <row r="19" spans="1:11" ht="33.75">
      <c r="A19" s="41" t="s">
        <v>359</v>
      </c>
      <c r="B19" s="30">
        <v>4</v>
      </c>
      <c r="C19" s="42" t="s">
        <v>108</v>
      </c>
      <c r="D19" s="47" t="s">
        <v>62</v>
      </c>
      <c r="E19" s="48" t="s">
        <v>360</v>
      </c>
      <c r="F19" s="48" t="s">
        <v>85</v>
      </c>
      <c r="G19" s="48" t="s">
        <v>88</v>
      </c>
      <c r="H19" s="45" t="s">
        <v>16</v>
      </c>
      <c r="I19" s="38">
        <v>-31844688</v>
      </c>
      <c r="J19" s="39">
        <v>-11423795.19</v>
      </c>
      <c r="K19" s="90" t="s">
        <v>43</v>
      </c>
    </row>
    <row r="20" spans="1:11" ht="33.75">
      <c r="A20" s="41" t="s">
        <v>361</v>
      </c>
      <c r="B20" s="30"/>
      <c r="C20" s="42"/>
      <c r="D20" s="47" t="s">
        <v>59</v>
      </c>
      <c r="E20" s="48" t="s">
        <v>155</v>
      </c>
      <c r="F20" s="48" t="s">
        <v>85</v>
      </c>
      <c r="G20" s="48" t="s">
        <v>88</v>
      </c>
      <c r="H20" s="45" t="s">
        <v>156</v>
      </c>
      <c r="I20" s="38">
        <v>-31844688</v>
      </c>
      <c r="J20" s="39">
        <v>-11423795.19</v>
      </c>
      <c r="K20" s="90" t="s">
        <v>43</v>
      </c>
    </row>
    <row r="21" spans="1:11" ht="37.5" customHeight="1">
      <c r="A21" s="41" t="s">
        <v>363</v>
      </c>
      <c r="B21" s="30">
        <v>4</v>
      </c>
      <c r="C21" s="42" t="s">
        <v>108</v>
      </c>
      <c r="D21" s="47" t="s">
        <v>63</v>
      </c>
      <c r="E21" s="48" t="s">
        <v>155</v>
      </c>
      <c r="F21" s="48" t="s">
        <v>87</v>
      </c>
      <c r="G21" s="48" t="s">
        <v>88</v>
      </c>
      <c r="H21" s="45" t="s">
        <v>156</v>
      </c>
      <c r="I21" s="38">
        <v>-31844688</v>
      </c>
      <c r="J21" s="39">
        <v>-11423795.19</v>
      </c>
      <c r="K21" s="90" t="s">
        <v>43</v>
      </c>
    </row>
    <row r="22" spans="1:11" ht="22.5">
      <c r="A22" s="41" t="s">
        <v>362</v>
      </c>
      <c r="B22" s="30">
        <v>4</v>
      </c>
      <c r="C22" s="42" t="s">
        <v>56</v>
      </c>
      <c r="D22" s="47" t="s">
        <v>59</v>
      </c>
      <c r="E22" s="48" t="s">
        <v>154</v>
      </c>
      <c r="F22" s="48" t="s">
        <v>85</v>
      </c>
      <c r="G22" s="48" t="s">
        <v>88</v>
      </c>
      <c r="H22" s="45" t="s">
        <v>157</v>
      </c>
      <c r="I22" s="38">
        <v>34415840.21</v>
      </c>
      <c r="J22" s="39">
        <v>11902802.51</v>
      </c>
      <c r="K22" s="90" t="s">
        <v>43</v>
      </c>
    </row>
    <row r="23" spans="1:11" ht="33.75">
      <c r="A23" s="41" t="s">
        <v>364</v>
      </c>
      <c r="B23" s="30"/>
      <c r="C23" s="42"/>
      <c r="D23" s="47" t="s">
        <v>59</v>
      </c>
      <c r="E23" s="48" t="s">
        <v>360</v>
      </c>
      <c r="F23" s="48" t="s">
        <v>85</v>
      </c>
      <c r="G23" s="48" t="s">
        <v>88</v>
      </c>
      <c r="H23" s="45" t="s">
        <v>157</v>
      </c>
      <c r="I23" s="38">
        <v>34415840.21</v>
      </c>
      <c r="J23" s="39">
        <v>11902802.51</v>
      </c>
      <c r="K23" s="90" t="s">
        <v>43</v>
      </c>
    </row>
    <row r="24" spans="1:11" ht="33.75">
      <c r="A24" s="41" t="s">
        <v>365</v>
      </c>
      <c r="B24" s="30">
        <v>4</v>
      </c>
      <c r="C24" s="42" t="s">
        <v>108</v>
      </c>
      <c r="D24" s="47" t="s">
        <v>59</v>
      </c>
      <c r="E24" s="48" t="s">
        <v>155</v>
      </c>
      <c r="F24" s="48" t="s">
        <v>85</v>
      </c>
      <c r="G24" s="48" t="s">
        <v>88</v>
      </c>
      <c r="H24" s="45" t="s">
        <v>158</v>
      </c>
      <c r="I24" s="38">
        <v>34415840.21</v>
      </c>
      <c r="J24" s="39">
        <v>11902802.51</v>
      </c>
      <c r="K24" s="90" t="s">
        <v>43</v>
      </c>
    </row>
    <row r="25" spans="1:11" ht="45">
      <c r="A25" s="41" t="s">
        <v>366</v>
      </c>
      <c r="B25" s="30">
        <v>4</v>
      </c>
      <c r="C25" s="42" t="s">
        <v>108</v>
      </c>
      <c r="D25" s="47" t="s">
        <v>63</v>
      </c>
      <c r="E25" s="48" t="s">
        <v>155</v>
      </c>
      <c r="F25" s="48" t="s">
        <v>87</v>
      </c>
      <c r="G25" s="48" t="s">
        <v>88</v>
      </c>
      <c r="H25" s="45" t="s">
        <v>158</v>
      </c>
      <c r="I25" s="38">
        <v>34415840.21</v>
      </c>
      <c r="J25" s="39">
        <v>11902802.51</v>
      </c>
      <c r="K25" s="90" t="s">
        <v>43</v>
      </c>
    </row>
    <row r="26" spans="1:11" ht="22.5" hidden="1">
      <c r="A26" s="41" t="s">
        <v>57</v>
      </c>
      <c r="B26" s="30"/>
      <c r="C26" s="42" t="s">
        <v>55</v>
      </c>
      <c r="D26" s="47"/>
      <c r="E26" s="48"/>
      <c r="F26" s="48"/>
      <c r="G26" s="48"/>
      <c r="H26" s="45"/>
      <c r="I26" s="38"/>
      <c r="J26" s="39"/>
      <c r="K26" s="40">
        <f>IF(ISNUMBER(I26),I26,0)-IF(ISNUMBER(J26),J26,0)</f>
        <v>0</v>
      </c>
    </row>
    <row r="27" spans="1:11" ht="22.5" hidden="1">
      <c r="A27" s="41" t="s">
        <v>58</v>
      </c>
      <c r="B27" s="30"/>
      <c r="C27" s="42" t="s">
        <v>56</v>
      </c>
      <c r="D27" s="47"/>
      <c r="E27" s="48"/>
      <c r="F27" s="48"/>
      <c r="G27" s="48"/>
      <c r="H27" s="45"/>
      <c r="I27" s="38"/>
      <c r="J27" s="39"/>
      <c r="K27" s="40">
        <f>IF(ISNUMBER(I27),I27,0)-IF(ISNUMBER(J27),J27,0)</f>
        <v>0</v>
      </c>
    </row>
    <row r="28" spans="1:11" ht="15" customHeight="1">
      <c r="A28" s="30"/>
      <c r="B28" s="30"/>
      <c r="C28" s="32"/>
      <c r="D28" s="23"/>
      <c r="E28" s="23"/>
      <c r="F28" s="23"/>
      <c r="G28" s="23"/>
      <c r="H28" s="23"/>
      <c r="I28" s="43"/>
      <c r="J28" s="43"/>
      <c r="K28" s="23"/>
    </row>
    <row r="29" spans="1:11" ht="12.75" customHeight="1">
      <c r="A29" s="30"/>
      <c r="B29" s="30"/>
      <c r="C29" s="32"/>
      <c r="D29" s="23"/>
      <c r="E29" s="23"/>
      <c r="F29" s="23"/>
      <c r="G29" s="23"/>
      <c r="H29" s="23"/>
      <c r="I29" s="23"/>
      <c r="J29" s="23"/>
      <c r="K29" s="23"/>
    </row>
    <row r="30" spans="1:11" ht="12.75" customHeight="1">
      <c r="A30" s="21" t="s">
        <v>33</v>
      </c>
      <c r="B30" s="21"/>
      <c r="C30" s="32"/>
      <c r="D30" s="23" t="s">
        <v>192</v>
      </c>
      <c r="E30" s="23"/>
      <c r="F30" s="23" t="s">
        <v>191</v>
      </c>
      <c r="G30" s="23"/>
      <c r="H30" s="23"/>
      <c r="I30" s="23"/>
      <c r="J30" s="23"/>
      <c r="K30" s="23"/>
    </row>
    <row r="31" spans="1:11" ht="10.5" customHeight="1">
      <c r="A31" s="11" t="s">
        <v>31</v>
      </c>
      <c r="B31" s="11"/>
      <c r="C31" s="32"/>
      <c r="D31" s="23"/>
      <c r="E31" s="23"/>
      <c r="F31" s="23"/>
      <c r="G31" s="23"/>
      <c r="H31" s="23"/>
      <c r="I31" s="23"/>
      <c r="J31" s="23"/>
      <c r="K31" s="23"/>
    </row>
    <row r="32" spans="1:11" ht="24.75" customHeight="1">
      <c r="A32" s="11"/>
      <c r="B32" s="11"/>
      <c r="C32" s="32"/>
      <c r="D32" s="23"/>
      <c r="E32" s="23"/>
      <c r="F32" s="23"/>
      <c r="G32" s="23"/>
      <c r="H32" s="23"/>
      <c r="I32" s="23"/>
      <c r="J32" s="23"/>
      <c r="K32" s="23"/>
    </row>
    <row r="33" spans="1:11" ht="12.75" customHeight="1">
      <c r="A33" s="21" t="s">
        <v>34</v>
      </c>
      <c r="B33" s="21"/>
      <c r="C33" s="32"/>
      <c r="D33" s="23"/>
      <c r="E33" s="23"/>
      <c r="F33" s="23"/>
      <c r="G33" s="23"/>
      <c r="H33" s="23"/>
      <c r="I33" s="23"/>
      <c r="J33" s="23"/>
      <c r="K33" s="23"/>
    </row>
    <row r="34" spans="1:11" ht="10.5" customHeight="1">
      <c r="A34" s="11" t="s">
        <v>35</v>
      </c>
      <c r="B34" s="11"/>
      <c r="C34" s="32"/>
      <c r="D34" s="23"/>
      <c r="E34" s="23"/>
      <c r="F34" s="23"/>
      <c r="G34" s="23"/>
      <c r="H34" s="23"/>
      <c r="I34" s="23"/>
      <c r="J34" s="23"/>
      <c r="K34" s="23"/>
    </row>
    <row r="35" spans="3:11" ht="12.75" customHeight="1">
      <c r="C35" s="32"/>
      <c r="D35" s="23"/>
      <c r="E35" s="23"/>
      <c r="F35" s="23"/>
      <c r="G35" s="23"/>
      <c r="H35" s="23"/>
      <c r="I35" s="23"/>
      <c r="J35" s="23"/>
      <c r="K35" s="23"/>
    </row>
    <row r="36" spans="1:11" ht="24" customHeight="1">
      <c r="A36" s="11" t="s">
        <v>13</v>
      </c>
      <c r="B36" s="11"/>
      <c r="C36" s="32"/>
      <c r="D36" s="23"/>
      <c r="E36" s="23" t="s">
        <v>193</v>
      </c>
      <c r="F36" s="23"/>
      <c r="G36" s="23"/>
      <c r="H36" s="23"/>
      <c r="I36" s="23"/>
      <c r="J36" s="23"/>
      <c r="K36" s="23"/>
    </row>
    <row r="37" spans="1:11" ht="9.75" customHeight="1">
      <c r="A37" s="11" t="s">
        <v>14</v>
      </c>
      <c r="B37" s="11"/>
      <c r="C37" s="32"/>
      <c r="D37" s="23"/>
      <c r="E37" s="23"/>
      <c r="F37" s="23"/>
      <c r="G37" s="23"/>
      <c r="H37" s="23"/>
      <c r="I37" s="23"/>
      <c r="J37" s="23"/>
      <c r="K37" s="23"/>
    </row>
    <row r="38" spans="1:11" ht="12.75" customHeight="1">
      <c r="A38" s="11"/>
      <c r="B38" s="11"/>
      <c r="C38" s="32"/>
      <c r="D38" s="23"/>
      <c r="E38" s="23"/>
      <c r="F38" s="23"/>
      <c r="G38" s="23"/>
      <c r="H38" s="23"/>
      <c r="I38" s="23"/>
      <c r="J38" s="23"/>
      <c r="K38" s="23"/>
    </row>
    <row r="39" spans="1:11" ht="12.75" customHeight="1">
      <c r="A39" s="11" t="s">
        <v>382</v>
      </c>
      <c r="B39" s="11"/>
      <c r="C39" s="32"/>
      <c r="D39" s="23"/>
      <c r="E39" s="23"/>
      <c r="F39" s="23"/>
      <c r="G39" s="23"/>
      <c r="H39" s="23"/>
      <c r="I39" s="23"/>
      <c r="J39" s="23"/>
      <c r="K39" s="23"/>
    </row>
    <row r="40" spans="1:11" ht="12.75" customHeight="1">
      <c r="A40" s="30"/>
      <c r="B40" s="30"/>
      <c r="C40" s="32"/>
      <c r="D40" s="23"/>
      <c r="E40" s="23"/>
      <c r="F40" s="23"/>
      <c r="G40" s="23"/>
      <c r="H40" s="23"/>
      <c r="I40" s="23"/>
      <c r="J40" s="23"/>
      <c r="K40" s="23"/>
    </row>
    <row r="41" spans="1:11" ht="12.75" customHeight="1">
      <c r="A41" s="30"/>
      <c r="B41" s="30"/>
      <c r="C41" s="32"/>
      <c r="D41" s="23"/>
      <c r="E41" s="23"/>
      <c r="F41" s="23"/>
      <c r="G41" s="23"/>
      <c r="H41" s="23"/>
      <c r="I41" s="23"/>
      <c r="J41" s="23"/>
      <c r="K41" s="23"/>
    </row>
    <row r="42" spans="1:11" ht="12.75" customHeight="1">
      <c r="A42" s="30"/>
      <c r="B42" s="30"/>
      <c r="C42" s="32"/>
      <c r="D42" s="23"/>
      <c r="E42" s="23"/>
      <c r="F42" s="23"/>
      <c r="G42" s="23"/>
      <c r="H42" s="23"/>
      <c r="I42" s="23"/>
      <c r="J42" s="23"/>
      <c r="K42" s="23"/>
    </row>
    <row r="43" spans="1:11" ht="12.75" customHeight="1">
      <c r="A43" s="30"/>
      <c r="B43" s="30"/>
      <c r="C43" s="32"/>
      <c r="D43" s="23"/>
      <c r="E43" s="23"/>
      <c r="F43" s="23"/>
      <c r="G43" s="23"/>
      <c r="H43" s="23"/>
      <c r="I43" s="23"/>
      <c r="J43" s="23"/>
      <c r="K43" s="23"/>
    </row>
    <row r="44" spans="1:11" ht="22.5" customHeight="1">
      <c r="A44" s="30"/>
      <c r="B44" s="30"/>
      <c r="C44" s="32"/>
      <c r="D44" s="23"/>
      <c r="E44" s="23"/>
      <c r="F44" s="23"/>
      <c r="G44" s="23"/>
      <c r="H44" s="23"/>
      <c r="I44" s="23"/>
      <c r="J44" s="23"/>
      <c r="K44" s="23"/>
    </row>
    <row r="45" spans="1:9" ht="11.25" customHeight="1">
      <c r="A45" s="11"/>
      <c r="B45" s="11"/>
      <c r="C45" s="11"/>
      <c r="D45" s="21"/>
      <c r="E45" s="21"/>
      <c r="F45" s="21"/>
      <c r="G45" s="21"/>
      <c r="H45" s="21"/>
      <c r="I45" s="34"/>
    </row>
    <row r="46" spans="1:9" ht="11.25" customHeight="1">
      <c r="A46" s="11"/>
      <c r="B46" s="11"/>
      <c r="C46" s="11"/>
      <c r="D46" s="21"/>
      <c r="E46" s="21"/>
      <c r="F46" s="21"/>
      <c r="G46" s="21"/>
      <c r="H46" s="21"/>
      <c r="I46" s="34"/>
    </row>
    <row r="47" spans="1:9" ht="11.25" customHeight="1">
      <c r="A47" s="11"/>
      <c r="B47" s="11"/>
      <c r="C47" s="11"/>
      <c r="D47" s="21"/>
      <c r="E47" s="21"/>
      <c r="F47" s="21"/>
      <c r="G47" s="21"/>
      <c r="H47" s="21"/>
      <c r="I47" s="34"/>
    </row>
    <row r="48" spans="1:9" ht="11.25" customHeight="1">
      <c r="A48" s="11"/>
      <c r="B48" s="11"/>
      <c r="C48" s="11"/>
      <c r="D48" s="21"/>
      <c r="E48" s="21"/>
      <c r="F48" s="21"/>
      <c r="G48" s="21"/>
      <c r="H48" s="21"/>
      <c r="I48" s="34"/>
    </row>
    <row r="49" spans="1:9" ht="11.25" customHeight="1">
      <c r="A49" s="11"/>
      <c r="B49" s="11"/>
      <c r="C49" s="11"/>
      <c r="D49" s="21"/>
      <c r="E49" s="21"/>
      <c r="F49" s="21"/>
      <c r="G49" s="21"/>
      <c r="H49" s="21"/>
      <c r="I49" s="34"/>
    </row>
    <row r="50" spans="1:9" ht="11.25" customHeight="1">
      <c r="A50" s="11"/>
      <c r="B50" s="11"/>
      <c r="C50" s="11"/>
      <c r="D50" s="21"/>
      <c r="E50" s="21"/>
      <c r="F50" s="21"/>
      <c r="G50" s="21"/>
      <c r="H50" s="21"/>
      <c r="I50" s="34"/>
    </row>
    <row r="51" spans="1:9" ht="11.25" customHeight="1">
      <c r="A51" s="11"/>
      <c r="B51" s="11"/>
      <c r="C51" s="11"/>
      <c r="D51" s="21"/>
      <c r="E51" s="21"/>
      <c r="F51" s="21"/>
      <c r="G51" s="21"/>
      <c r="H51" s="21"/>
      <c r="I51" s="34"/>
    </row>
    <row r="52" spans="1:9" ht="11.25" customHeight="1">
      <c r="A52" s="11"/>
      <c r="B52" s="11"/>
      <c r="C52" s="11"/>
      <c r="D52" s="21"/>
      <c r="E52" s="21"/>
      <c r="F52" s="21"/>
      <c r="G52" s="21"/>
      <c r="H52" s="21"/>
      <c r="I52" s="34"/>
    </row>
    <row r="53" spans="1:9" ht="11.25" customHeight="1">
      <c r="A53" s="11"/>
      <c r="B53" s="11"/>
      <c r="C53" s="11"/>
      <c r="D53" s="21"/>
      <c r="E53" s="21"/>
      <c r="F53" s="21"/>
      <c r="G53" s="21"/>
      <c r="H53" s="21"/>
      <c r="I53" s="34"/>
    </row>
    <row r="54" spans="1:9" ht="11.25" customHeight="1">
      <c r="A54" s="11"/>
      <c r="B54" s="11"/>
      <c r="C54" s="11"/>
      <c r="D54" s="21"/>
      <c r="E54" s="21"/>
      <c r="F54" s="21"/>
      <c r="G54" s="21"/>
      <c r="H54" s="21"/>
      <c r="I54" s="34"/>
    </row>
    <row r="55" spans="1:9" ht="11.25" customHeight="1">
      <c r="A55" s="11"/>
      <c r="B55" s="11"/>
      <c r="C55" s="11"/>
      <c r="D55" s="21"/>
      <c r="E55" s="21"/>
      <c r="F55" s="21"/>
      <c r="G55" s="21"/>
      <c r="H55" s="21"/>
      <c r="I55" s="34"/>
    </row>
    <row r="56" spans="1:9" ht="11.25" customHeight="1">
      <c r="A56" s="11"/>
      <c r="B56" s="11"/>
      <c r="C56" s="11"/>
      <c r="D56" s="21"/>
      <c r="E56" s="21"/>
      <c r="F56" s="21"/>
      <c r="G56" s="21"/>
      <c r="H56" s="21"/>
      <c r="I56" s="34"/>
    </row>
    <row r="57" spans="1:9" ht="11.25" customHeight="1">
      <c r="A57" s="11"/>
      <c r="B57" s="11"/>
      <c r="C57" s="11"/>
      <c r="D57" s="21"/>
      <c r="E57" s="21"/>
      <c r="F57" s="21"/>
      <c r="G57" s="21"/>
      <c r="H57" s="21"/>
      <c r="I57" s="34"/>
    </row>
    <row r="58" spans="1:9" ht="11.25" customHeight="1">
      <c r="A58" s="11"/>
      <c r="B58" s="11"/>
      <c r="C58" s="11"/>
      <c r="D58" s="21"/>
      <c r="E58" s="21"/>
      <c r="F58" s="21"/>
      <c r="G58" s="21"/>
      <c r="H58" s="21"/>
      <c r="I58" s="34"/>
    </row>
    <row r="59" spans="1:9" ht="11.25" customHeight="1">
      <c r="A59" s="11"/>
      <c r="B59" s="11"/>
      <c r="C59" s="11"/>
      <c r="D59" s="21"/>
      <c r="E59" s="21"/>
      <c r="F59" s="21"/>
      <c r="G59" s="21"/>
      <c r="H59" s="21"/>
      <c r="I59" s="34"/>
    </row>
    <row r="60" spans="1:9" ht="11.25" customHeight="1">
      <c r="A60" s="11"/>
      <c r="B60" s="11"/>
      <c r="C60" s="11"/>
      <c r="D60" s="21"/>
      <c r="E60" s="21"/>
      <c r="F60" s="21"/>
      <c r="G60" s="21"/>
      <c r="H60" s="21"/>
      <c r="I60" s="34"/>
    </row>
    <row r="61" spans="1:9" ht="11.25" customHeight="1">
      <c r="A61" s="11"/>
      <c r="B61" s="11"/>
      <c r="C61" s="11"/>
      <c r="D61" s="21"/>
      <c r="E61" s="21"/>
      <c r="F61" s="21"/>
      <c r="G61" s="21"/>
      <c r="H61" s="21"/>
      <c r="I61" s="34"/>
    </row>
    <row r="62" spans="1:9" ht="11.25" customHeight="1">
      <c r="A62" s="11"/>
      <c r="B62" s="11"/>
      <c r="C62" s="11"/>
      <c r="D62" s="21"/>
      <c r="E62" s="21"/>
      <c r="F62" s="21"/>
      <c r="G62" s="21"/>
      <c r="H62" s="21"/>
      <c r="I62" s="34"/>
    </row>
    <row r="63" spans="1:9" ht="11.25" customHeight="1">
      <c r="A63" s="11"/>
      <c r="B63" s="11"/>
      <c r="C63" s="11"/>
      <c r="D63" s="21"/>
      <c r="E63" s="21"/>
      <c r="F63" s="21"/>
      <c r="G63" s="21"/>
      <c r="H63" s="21"/>
      <c r="I63" s="34"/>
    </row>
    <row r="64" spans="1:9" ht="11.25" customHeight="1">
      <c r="A64" s="11"/>
      <c r="B64" s="11"/>
      <c r="C64" s="11"/>
      <c r="D64" s="21"/>
      <c r="E64" s="21"/>
      <c r="F64" s="21"/>
      <c r="G64" s="21"/>
      <c r="H64" s="21"/>
      <c r="I64" s="34"/>
    </row>
    <row r="65" spans="1:2" ht="23.25" customHeight="1">
      <c r="A65" s="11"/>
      <c r="B65" s="11"/>
    </row>
    <row r="66" ht="9.75" customHeight="1"/>
    <row r="67" spans="1:8" ht="12.75" customHeight="1">
      <c r="A67" s="21"/>
      <c r="B67" s="21"/>
      <c r="C67" s="21"/>
      <c r="D67" s="3"/>
      <c r="E67" s="3"/>
      <c r="F67" s="3"/>
      <c r="G67" s="3"/>
      <c r="H67" s="3"/>
    </row>
  </sheetData>
  <sheetProtection/>
  <mergeCells count="10">
    <mergeCell ref="D14:H14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Анастасия</cp:lastModifiedBy>
  <cp:lastPrinted>2013-11-11T05:48:05Z</cp:lastPrinted>
  <dcterms:created xsi:type="dcterms:W3CDTF">1999-06-18T11:49:53Z</dcterms:created>
  <dcterms:modified xsi:type="dcterms:W3CDTF">2013-11-12T12:27:38Z</dcterms:modified>
  <cp:category/>
  <cp:version/>
  <cp:contentType/>
  <cp:contentStatus/>
</cp:coreProperties>
</file>